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5480" windowHeight="11640" tabRatio="813" firstSheet="2" activeTab="6"/>
  </bookViews>
  <sheets>
    <sheet name="101-1(U)" sheetId="1" r:id="rId1"/>
    <sheet name="101-2(U)" sheetId="2" r:id="rId2"/>
    <sheet name="101-1(G)" sheetId="3" r:id="rId3"/>
    <sheet name="101-2(G)" sheetId="4" r:id="rId4"/>
    <sheet name="101-1(D)" sheetId="5" r:id="rId5"/>
    <sheet name="101-2(D)" sheetId="6" r:id="rId6"/>
    <sheet name="101全學年大學部" sheetId="7" r:id="rId7"/>
    <sheet name="101全學年碩士班" sheetId="8" r:id="rId8"/>
    <sheet name="101全學年博士班" sheetId="9" r:id="rId9"/>
    <sheet name="101全學年碩專班" sheetId="10" r:id="rId10"/>
  </sheets>
  <definedNames>
    <definedName name="_xlnm.Print_Titles" localSheetId="6">'101全學年大學部'!$1:$3</definedName>
    <definedName name="_xlnm.Print_Titles" localSheetId="8">'101全學年博士班'!$2:$4</definedName>
    <definedName name="_xlnm.Print_Titles" localSheetId="7">'101全學年碩士班'!$2:$5</definedName>
  </definedNames>
  <calcPr fullCalcOnLoad="1"/>
</workbook>
</file>

<file path=xl/sharedStrings.xml><?xml version="1.0" encoding="utf-8"?>
<sst xmlns="http://schemas.openxmlformats.org/spreadsheetml/2006/main" count="888" uniqueCount="359">
  <si>
    <t>開設科目數備註</t>
  </si>
  <si>
    <t>院別</t>
  </si>
  <si>
    <t>開課單位</t>
  </si>
  <si>
    <t>學士學生數/開課數</t>
  </si>
  <si>
    <t>必修</t>
  </si>
  <si>
    <t>選修</t>
  </si>
  <si>
    <t>T類含必選修</t>
  </si>
  <si>
    <t>T類課程占開課數比例%</t>
  </si>
  <si>
    <t>每科目平均選課人數(選課人數/總科目數)</t>
  </si>
  <si>
    <t>備    註</t>
  </si>
  <si>
    <t>校合計</t>
  </si>
  <si>
    <t>C10</t>
  </si>
  <si>
    <t>C10文學院</t>
  </si>
  <si>
    <t>文學院</t>
  </si>
  <si>
    <t>U11 中文系學士班</t>
  </si>
  <si>
    <t>U12 外文系學士班</t>
  </si>
  <si>
    <t>U13 歷史系學士班</t>
  </si>
  <si>
    <t>C95 語言中心</t>
  </si>
  <si>
    <t xml:space="preserve"> </t>
  </si>
  <si>
    <t>文學院合計</t>
  </si>
  <si>
    <t>C20</t>
  </si>
  <si>
    <t>C20管理學院</t>
  </si>
  <si>
    <t>管理學院</t>
  </si>
  <si>
    <t>U21 財金系學士班</t>
  </si>
  <si>
    <t>U23 企管系學士班</t>
  </si>
  <si>
    <t>U28 會計系學士班</t>
  </si>
  <si>
    <t>U29 資管系學士班</t>
  </si>
  <si>
    <t>U44 行銷系學士班</t>
  </si>
  <si>
    <t>管理學院合計</t>
  </si>
  <si>
    <t>C30</t>
  </si>
  <si>
    <t>C30農資院</t>
  </si>
  <si>
    <t>農資學院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</si>
  <si>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</si>
  <si>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</si>
  <si>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</si>
  <si>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</si>
  <si>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</si>
  <si>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</si>
  <si>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</si>
  <si>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</si>
  <si>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</si>
  <si>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</si>
  <si>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</si>
  <si>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</si>
  <si>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</si>
  <si>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</si>
  <si>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農資院合計</t>
  </si>
  <si>
    <t>C50</t>
  </si>
  <si>
    <t>C50理學院</t>
  </si>
  <si>
    <t>理學院</t>
  </si>
  <si>
    <t>U51 化學系學士班</t>
  </si>
  <si>
    <t>U53 應數系學士班</t>
  </si>
  <si>
    <t>U54 物理系學士班</t>
  </si>
  <si>
    <t>U56 資工系學士班</t>
  </si>
  <si>
    <t>理學院合計</t>
  </si>
  <si>
    <t>C60</t>
  </si>
  <si>
    <t>C60工學院</t>
  </si>
  <si>
    <t>工學院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</si>
  <si>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</si>
  <si>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</si>
  <si>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</si>
  <si>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</si>
  <si>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</si>
  <si>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</si>
  <si>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工學院合計</t>
  </si>
  <si>
    <t>C70</t>
  </si>
  <si>
    <t>C70法政學院</t>
  </si>
  <si>
    <t>法政學院</t>
  </si>
  <si>
    <t>U24 法律系學士班</t>
  </si>
  <si>
    <t>法政學院合計</t>
  </si>
  <si>
    <t>C80</t>
  </si>
  <si>
    <t>C80生科院</t>
  </si>
  <si>
    <t>生科學院</t>
  </si>
  <si>
    <t>U52 生科系學士班</t>
  </si>
  <si>
    <t>生科學院合計</t>
  </si>
  <si>
    <t>C90</t>
  </si>
  <si>
    <t>C90獸醫學院</t>
  </si>
  <si>
    <t>獸醫學院</t>
  </si>
  <si>
    <t>U38 獸醫系學士班</t>
  </si>
  <si>
    <t>獸醫學院合計</t>
  </si>
  <si>
    <t>T類:課程組成C(台下指導)</t>
  </si>
  <si>
    <t>開設科目數備註</t>
  </si>
  <si>
    <t>學士學生數/開課數</t>
  </si>
  <si>
    <t>T類含必選修</t>
  </si>
  <si>
    <t>每科目平均選課人數(選課人數/總科目數)</t>
  </si>
  <si>
    <t>校合計</t>
  </si>
  <si>
    <t>C10</t>
  </si>
  <si>
    <t>C10文學院</t>
  </si>
  <si>
    <t>文學院</t>
  </si>
  <si>
    <t>U11 中文系學士班</t>
  </si>
  <si>
    <t>U12 外文系學士班</t>
  </si>
  <si>
    <t>U13 歷史系學士班</t>
  </si>
  <si>
    <t xml:space="preserve"> </t>
  </si>
  <si>
    <t>文學院合計</t>
  </si>
  <si>
    <t>C20</t>
  </si>
  <si>
    <t>C20管理學院</t>
  </si>
  <si>
    <t>管理學院</t>
  </si>
  <si>
    <t>U21 財金系學士班</t>
  </si>
  <si>
    <t>U23 企管系學士班</t>
  </si>
  <si>
    <t>U28 會計系學士班</t>
  </si>
  <si>
    <t>U29 資管系學士班</t>
  </si>
  <si>
    <t>U44 行銷系學士班</t>
  </si>
  <si>
    <t>管理學院合計</t>
  </si>
  <si>
    <t>C30</t>
  </si>
  <si>
    <t>C30農資院</t>
  </si>
  <si>
    <t>農資學院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</si>
  <si>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</si>
  <si>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</si>
  <si>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</si>
  <si>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</si>
  <si>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</si>
  <si>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</si>
  <si>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</si>
  <si>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</si>
  <si>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</si>
  <si>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</si>
  <si>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</si>
  <si>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</si>
  <si>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</si>
  <si>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</si>
  <si>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農資院合計</t>
  </si>
  <si>
    <t>C50</t>
  </si>
  <si>
    <t>C50理學院</t>
  </si>
  <si>
    <t>理學院</t>
  </si>
  <si>
    <t>U51 化學系學士班</t>
  </si>
  <si>
    <t>U53 應數系學士班</t>
  </si>
  <si>
    <t>U54 物理系學士班</t>
  </si>
  <si>
    <t>U56 資工系學士班</t>
  </si>
  <si>
    <t>理學院合計</t>
  </si>
  <si>
    <t>C60</t>
  </si>
  <si>
    <t>C60工學院</t>
  </si>
  <si>
    <t>工學院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</si>
  <si>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</si>
  <si>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</si>
  <si>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</si>
  <si>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</si>
  <si>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</si>
  <si>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</si>
  <si>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工學院合計</t>
  </si>
  <si>
    <t>C70</t>
  </si>
  <si>
    <t>C70法政學院</t>
  </si>
  <si>
    <t>法政學院</t>
  </si>
  <si>
    <t>U24 法律系學士班</t>
  </si>
  <si>
    <t>法政學院合計</t>
  </si>
  <si>
    <t>C80</t>
  </si>
  <si>
    <t>C80生科院</t>
  </si>
  <si>
    <t>生科學院</t>
  </si>
  <si>
    <t>U52 生科系學士班</t>
  </si>
  <si>
    <t>生科學院合計</t>
  </si>
  <si>
    <t>C90</t>
  </si>
  <si>
    <t>C90獸醫學院</t>
  </si>
  <si>
    <t>獸醫學院</t>
  </si>
  <si>
    <t>U38 獸醫系學士班</t>
  </si>
  <si>
    <t>獸醫學院合計</t>
  </si>
  <si>
    <t>1021開設學分數</t>
  </si>
  <si>
    <t>1021開設時數</t>
  </si>
  <si>
    <t>碩士學生數/開課數</t>
  </si>
  <si>
    <t>小計</t>
  </si>
  <si>
    <t>(T類)</t>
  </si>
  <si>
    <t>G11 中文系碩士班</t>
  </si>
  <si>
    <t>G12 外文系碩士班</t>
  </si>
  <si>
    <t>G13 歷史系碩士班</t>
  </si>
  <si>
    <t>G14 圖資所碩士班</t>
  </si>
  <si>
    <t>G15 台文所碩士班</t>
  </si>
  <si>
    <t>G21 財金系碩士班</t>
  </si>
  <si>
    <t>G23 企管系碩士班</t>
  </si>
  <si>
    <t>G26 科管所碩士班</t>
  </si>
  <si>
    <t>G261科管所電子商務碩士班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</si>
  <si>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</si>
  <si>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</si>
  <si>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</si>
  <si>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</si>
  <si>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</si>
  <si>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</si>
  <si>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</si>
  <si>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</si>
  <si>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</si>
  <si>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</si>
  <si>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</si>
  <si>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</si>
  <si>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</si>
  <si>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</si>
  <si>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</si>
  <si>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</si>
  <si>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</si>
  <si>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</si>
  <si>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</si>
  <si>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</si>
  <si>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</si>
  <si>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</si>
  <si>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</si>
  <si>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</si>
  <si>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G541 物理系生物物理碩士班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</si>
  <si>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</si>
  <si>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</si>
  <si>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</si>
  <si>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</si>
  <si>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</si>
  <si>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</si>
  <si>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</si>
  <si>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</si>
  <si>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</si>
  <si>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</si>
  <si>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</si>
  <si>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</si>
  <si>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</si>
  <si>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</si>
  <si>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</si>
  <si>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</si>
  <si>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</si>
  <si>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</si>
  <si>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</si>
  <si>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</si>
  <si>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</si>
  <si>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</si>
  <si>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</si>
  <si>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t>1022開設學分數</t>
  </si>
  <si>
    <t>1022開設時數</t>
  </si>
  <si>
    <t>博班學生數/開課數</t>
  </si>
  <si>
    <t>T類課程占開課數比例</t>
  </si>
  <si>
    <t>C10</t>
  </si>
  <si>
    <t>D11 中文博</t>
  </si>
  <si>
    <t>D13 歷史博</t>
  </si>
  <si>
    <t>院合計</t>
  </si>
  <si>
    <t>C20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</si>
  <si>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</si>
  <si>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</si>
  <si>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</si>
  <si>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</si>
  <si>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</si>
  <si>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</si>
  <si>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</si>
  <si>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</si>
  <si>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</si>
  <si>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D37 動科博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</si>
  <si>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</si>
  <si>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</si>
  <si>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</si>
  <si>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</si>
  <si>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</si>
  <si>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</si>
  <si>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</si>
  <si>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</si>
  <si>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</si>
  <si>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</si>
  <si>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D62 土木博</t>
  </si>
  <si>
    <t>D63 環工博</t>
  </si>
  <si>
    <t>D64 電機博</t>
  </si>
  <si>
    <t>D65 化工博</t>
  </si>
  <si>
    <t>D66 材料博</t>
  </si>
  <si>
    <t>D67 精密博</t>
  </si>
  <si>
    <t>D22 國政博</t>
  </si>
  <si>
    <t>D52 生命博</t>
  </si>
  <si>
    <t>D55 分生博</t>
  </si>
  <si>
    <t>D58 生化博</t>
  </si>
  <si>
    <t>D59 生醫博</t>
  </si>
  <si>
    <t>C90</t>
  </si>
  <si>
    <t>D38 獸醫博</t>
  </si>
  <si>
    <t>D46 微衛博</t>
  </si>
  <si>
    <t>D47 獸病博</t>
  </si>
  <si>
    <t>D56資工博</t>
  </si>
  <si>
    <t>D01F組醫博</t>
  </si>
  <si>
    <t>D01G微基博</t>
  </si>
  <si>
    <t>1011開設科目數總計</t>
  </si>
  <si>
    <t>1011選課人數</t>
  </si>
  <si>
    <t>1011選課人數0人不成班之科目數</t>
  </si>
  <si>
    <t>1011選課人數0人不成班之科目數比例</t>
  </si>
  <si>
    <t>1012開設科目數總計</t>
  </si>
  <si>
    <t>1012選課人數</t>
  </si>
  <si>
    <t>1012選課人數0人不成班之科目數</t>
  </si>
  <si>
    <t>1012選課人數0人不成班之科目數比例</t>
  </si>
  <si>
    <t>1011碩士學生數</t>
  </si>
  <si>
    <t>1011英語授課科目</t>
  </si>
  <si>
    <t>1011英語授課學分數</t>
  </si>
  <si>
    <t>1011選課人數2人不成班之科目數</t>
  </si>
  <si>
    <t>1011選課人數2人不成班之科目數比例</t>
  </si>
  <si>
    <t>1011選課人數3人成班之科目數</t>
  </si>
  <si>
    <t>1011選課人數3人成班之科目數比例</t>
  </si>
  <si>
    <t>1012碩士學生數</t>
  </si>
  <si>
    <t>1012英語授課科目</t>
  </si>
  <si>
    <t>1012英語授課學分數</t>
  </si>
  <si>
    <t>1012選課人數2人不成班之科目數</t>
  </si>
  <si>
    <t>1012選課人數2人不成班之科目數比例</t>
  </si>
  <si>
    <t>1012選課人數3人成班之科目數</t>
  </si>
  <si>
    <t>1012選課人數3人成班之科目數比例</t>
  </si>
  <si>
    <t>1011學士班學生數</t>
  </si>
  <si>
    <t>1011選課人數</t>
  </si>
  <si>
    <t>1011選課人數含5人以下不成班之科目數</t>
  </si>
  <si>
    <t>1011選課人數含5人以下不成班之科目數比例</t>
  </si>
  <si>
    <t>其他</t>
  </si>
  <si>
    <t>C98通識</t>
  </si>
  <si>
    <t>M25師培</t>
  </si>
  <si>
    <t>M30學務</t>
  </si>
  <si>
    <t>M33體育</t>
  </si>
  <si>
    <t>M39教官</t>
  </si>
  <si>
    <t>其他合計</t>
  </si>
  <si>
    <t>1012學士班學生數</t>
  </si>
  <si>
    <t>1012選課人數含5人以下不成班之科目數</t>
  </si>
  <si>
    <t>1012選課人數含5人以下不成班之科目數比例</t>
  </si>
  <si>
    <t>1011博班學生數(含休學)</t>
  </si>
  <si>
    <t>1012博班學生數(含休學)</t>
  </si>
  <si>
    <t>T類課程占開課數比例%</t>
  </si>
  <si>
    <t>101全學年選課人數</t>
  </si>
  <si>
    <t>101全學年選課人數</t>
  </si>
  <si>
    <t>必修</t>
  </si>
  <si>
    <t>選修</t>
  </si>
  <si>
    <t>畢業專業學分數</t>
  </si>
  <si>
    <t>畢業總學分數</t>
  </si>
  <si>
    <t>畢業通識學分共同學分數必修</t>
  </si>
  <si>
    <t>101全學年開設科目數總計</t>
  </si>
  <si>
    <t>101全學年開設科目數總計</t>
  </si>
  <si>
    <t>1011開設科目數總計</t>
  </si>
  <si>
    <t>U60F太陽能光電學位學程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</si>
  <si>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</si>
  <si>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W11 中國文學系碩士在職專班</t>
  </si>
  <si>
    <t>W13 歷史學系碩士在職專班</t>
  </si>
  <si>
    <t>W15 台灣文學與跨國文化研究所教師碩士在職專班</t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</si>
  <si>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</si>
  <si>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</si>
  <si>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</si>
  <si>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</si>
  <si>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</si>
  <si>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</si>
  <si>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</si>
  <si>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</si>
  <si>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</si>
  <si>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</si>
  <si>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t>W539 應用數學系中等學校教師在職進修數學教學碩士學位班</t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</si>
  <si>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</si>
  <si>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</si>
  <si>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</si>
  <si>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</si>
  <si>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</si>
  <si>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</si>
  <si>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</si>
  <si>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</si>
  <si>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</si>
  <si>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</si>
  <si>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</si>
  <si>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</si>
  <si>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t>W22 國際政治研究所碩士在職專班</t>
  </si>
  <si>
    <t>W24 法律學系碩士在職專班</t>
  </si>
  <si>
    <t>W91 國家政策與公共事務研究所碩士在職專班</t>
  </si>
  <si>
    <t>W52 生命科學院碩士在職專班</t>
  </si>
  <si>
    <t> 16.8</t>
  </si>
  <si>
    <t>101全學年開設科目數總計</t>
  </si>
  <si>
    <t>101全學年選課人數</t>
  </si>
  <si>
    <t>開設科目數備註</t>
  </si>
  <si>
    <t>院合計</t>
  </si>
  <si>
    <t>C70法政學院</t>
  </si>
  <si>
    <r>
      <t>C10</t>
    </r>
    <r>
      <rPr>
        <sz val="12"/>
        <rFont val="細明體"/>
        <family val="3"/>
      </rPr>
      <t>文學院</t>
    </r>
  </si>
  <si>
    <r>
      <t>C20</t>
    </r>
    <r>
      <rPr>
        <sz val="12"/>
        <rFont val="細明體"/>
        <family val="3"/>
      </rPr>
      <t>管理學院</t>
    </r>
  </si>
  <si>
    <r>
      <t>C30</t>
    </r>
    <r>
      <rPr>
        <sz val="12"/>
        <rFont val="細明體"/>
        <family val="3"/>
      </rPr>
      <t>農資學院</t>
    </r>
  </si>
  <si>
    <r>
      <t>C50</t>
    </r>
    <r>
      <rPr>
        <sz val="12"/>
        <rFont val="細明體"/>
        <family val="3"/>
      </rPr>
      <t>理學院</t>
    </r>
  </si>
  <si>
    <r>
      <t>C60</t>
    </r>
    <r>
      <rPr>
        <sz val="12"/>
        <rFont val="細明體"/>
        <family val="3"/>
      </rPr>
      <t>工學院</t>
    </r>
  </si>
  <si>
    <r>
      <t>C70</t>
    </r>
    <r>
      <rPr>
        <sz val="12"/>
        <rFont val="細明體"/>
        <family val="3"/>
      </rPr>
      <t>法政學院</t>
    </r>
  </si>
  <si>
    <r>
      <t>C80</t>
    </r>
    <r>
      <rPr>
        <sz val="12"/>
        <rFont val="細明體"/>
        <family val="3"/>
      </rPr>
      <t>生科學院</t>
    </r>
  </si>
  <si>
    <t>校合計</t>
  </si>
  <si>
    <t>T類(台下指導課程)含必選修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</si>
</sst>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_);[Red]\(0.0\)"/>
    <numFmt numFmtId="178" formatCode="0.0%"/>
    <numFmt numFmtId="179" formatCode="#,##0.0_);[Red]\(#,##0.0\)"/>
    <numFmt numFmtId="180" formatCode="0_);\(0\)"/>
    <numFmt numFmtId="181" formatCode="[$-404]AM/PM\ hh:mm:ss"/>
    <numFmt numFmtId="182" formatCode="0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8"/>
      <name val="新細明體"/>
      <family val="1"/>
    </font>
    <font>
      <b/>
      <sz val="12"/>
      <color indexed="8"/>
      <name val="新細明體"/>
      <family val="1"/>
    </font>
    <font>
      <b/>
      <sz val="8"/>
      <name val="Albany WT TC"/>
      <family val="2"/>
    </font>
    <font>
      <b/>
      <sz val="8"/>
      <name val="細明體"/>
      <family val="3"/>
    </font>
    <font>
      <sz val="12"/>
      <name val="Sөũ"/>
      <family val="2"/>
    </font>
    <font>
      <sz val="12"/>
      <name val="Albany WT TC"/>
      <family val="2"/>
    </font>
    <font>
      <sz val="12"/>
      <name val="細明體"/>
      <family val="3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medium"/>
      <top/>
      <bottom/>
    </border>
    <border>
      <left style="thin">
        <color indexed="9"/>
      </left>
      <right/>
      <top style="thin"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 style="thin"/>
    </border>
    <border>
      <left style="thin"/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/>
      <top/>
      <bottom style="thin">
        <color indexed="9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 vertical="top" wrapText="1"/>
    </xf>
    <xf numFmtId="177" fontId="0" fillId="33" borderId="10" xfId="0" applyNumberFormat="1" applyFill="1" applyBorder="1" applyAlignment="1">
      <alignment vertical="top" wrapText="1"/>
    </xf>
    <xf numFmtId="176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177" fontId="0" fillId="33" borderId="13" xfId="0" applyNumberFormat="1" applyFill="1" applyBorder="1" applyAlignment="1">
      <alignment vertical="top"/>
    </xf>
    <xf numFmtId="176" fontId="0" fillId="33" borderId="13" xfId="0" applyNumberFormat="1" applyFill="1" applyBorder="1" applyAlignment="1">
      <alignment horizontal="center" vertical="top" wrapText="1"/>
    </xf>
    <xf numFmtId="176" fontId="0" fillId="33" borderId="13" xfId="0" applyNumberFormat="1" applyFill="1" applyBorder="1" applyAlignment="1">
      <alignment vertical="top" wrapText="1"/>
    </xf>
    <xf numFmtId="176" fontId="0" fillId="33" borderId="14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7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176" fontId="3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76" fontId="7" fillId="33" borderId="18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right" vertical="center" wrapText="1"/>
    </xf>
    <xf numFmtId="176" fontId="3" fillId="34" borderId="21" xfId="0" applyNumberFormat="1" applyFont="1" applyFill="1" applyBorder="1" applyAlignment="1">
      <alignment horizontal="right" vertical="center" wrapText="1"/>
    </xf>
    <xf numFmtId="177" fontId="3" fillId="34" borderId="21" xfId="0" applyNumberFormat="1" applyFont="1" applyFill="1" applyBorder="1" applyAlignment="1">
      <alignment horizontal="right" vertical="center" wrapText="1"/>
    </xf>
    <xf numFmtId="176" fontId="3" fillId="34" borderId="20" xfId="0" applyNumberFormat="1" applyFont="1" applyFill="1" applyBorder="1" applyAlignment="1">
      <alignment horizontal="right" vertical="center" wrapText="1"/>
    </xf>
    <xf numFmtId="178" fontId="3" fillId="34" borderId="21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center"/>
    </xf>
    <xf numFmtId="176" fontId="0" fillId="33" borderId="24" xfId="0" applyNumberFormat="1" applyFill="1" applyBorder="1" applyAlignment="1">
      <alignment horizontal="right" vertical="top" wrapText="1"/>
    </xf>
    <xf numFmtId="177" fontId="0" fillId="33" borderId="14" xfId="0" applyNumberFormat="1" applyFill="1" applyBorder="1" applyAlignment="1">
      <alignment horizontal="right" vertical="top" wrapText="1"/>
    </xf>
    <xf numFmtId="176" fontId="4" fillId="33" borderId="14" xfId="0" applyNumberFormat="1" applyFont="1" applyFill="1" applyBorder="1" applyAlignment="1">
      <alignment horizontal="right" vertical="top" wrapText="1"/>
    </xf>
    <xf numFmtId="178" fontId="4" fillId="0" borderId="14" xfId="0" applyNumberFormat="1" applyFont="1" applyFill="1" applyBorder="1" applyAlignment="1">
      <alignment horizontal="right" vertical="center" wrapText="1"/>
    </xf>
    <xf numFmtId="0" fontId="0" fillId="33" borderId="25" xfId="0" applyFill="1" applyBorder="1" applyAlignment="1">
      <alignment vertical="top" wrapText="1"/>
    </xf>
    <xf numFmtId="0" fontId="0" fillId="33" borderId="0" xfId="0" applyFill="1" applyBorder="1" applyAlignment="1">
      <alignment horizontal="left" vertical="top" wrapText="1"/>
    </xf>
    <xf numFmtId="176" fontId="0" fillId="33" borderId="26" xfId="0" applyNumberFormat="1" applyFill="1" applyBorder="1" applyAlignment="1">
      <alignment horizontal="right" vertical="top" wrapText="1"/>
    </xf>
    <xf numFmtId="177" fontId="0" fillId="33" borderId="13" xfId="0" applyNumberFormat="1" applyFill="1" applyBorder="1" applyAlignment="1">
      <alignment horizontal="right" vertical="top" wrapText="1"/>
    </xf>
    <xf numFmtId="176" fontId="4" fillId="33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Fill="1" applyBorder="1" applyAlignment="1">
      <alignment horizontal="right" vertical="center" wrapText="1"/>
    </xf>
    <xf numFmtId="176" fontId="0" fillId="33" borderId="27" xfId="0" applyNumberFormat="1" applyFill="1" applyBorder="1" applyAlignment="1">
      <alignment horizontal="right" vertical="top" wrapText="1"/>
    </xf>
    <xf numFmtId="177" fontId="0" fillId="33" borderId="18" xfId="0" applyNumberFormat="1" applyFill="1" applyBorder="1" applyAlignment="1">
      <alignment horizontal="right" vertical="top" wrapText="1"/>
    </xf>
    <xf numFmtId="176" fontId="4" fillId="33" borderId="18" xfId="0" applyNumberFormat="1" applyFont="1" applyFill="1" applyBorder="1" applyAlignment="1">
      <alignment horizontal="right" vertical="top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33" borderId="17" xfId="0" applyFill="1" applyBorder="1" applyAlignment="1">
      <alignment vertical="top" wrapText="1"/>
    </xf>
    <xf numFmtId="0" fontId="3" fillId="35" borderId="20" xfId="0" applyFont="1" applyFill="1" applyBorder="1" applyAlignment="1">
      <alignment horizontal="right" vertical="top" wrapText="1"/>
    </xf>
    <xf numFmtId="176" fontId="3" fillId="35" borderId="18" xfId="0" applyNumberFormat="1" applyFont="1" applyFill="1" applyBorder="1" applyAlignment="1">
      <alignment horizontal="right" vertical="top" wrapText="1"/>
    </xf>
    <xf numFmtId="177" fontId="0" fillId="35" borderId="24" xfId="0" applyNumberFormat="1" applyFill="1" applyBorder="1" applyAlignment="1">
      <alignment horizontal="right" vertical="top" wrapText="1"/>
    </xf>
    <xf numFmtId="178" fontId="3" fillId="35" borderId="21" xfId="0" applyNumberFormat="1" applyFont="1" applyFill="1" applyBorder="1" applyAlignment="1">
      <alignment horizontal="right" vertical="center" wrapText="1"/>
    </xf>
    <xf numFmtId="176" fontId="3" fillId="35" borderId="21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28" xfId="0" applyFill="1" applyBorder="1" applyAlignment="1">
      <alignment horizontal="left" vertical="top" wrapText="1"/>
    </xf>
    <xf numFmtId="176" fontId="0" fillId="33" borderId="29" xfId="0" applyNumberFormat="1" applyFill="1" applyBorder="1" applyAlignment="1">
      <alignment horizontal="right" vertical="top" wrapText="1"/>
    </xf>
    <xf numFmtId="0" fontId="0" fillId="33" borderId="30" xfId="0" applyFill="1" applyBorder="1" applyAlignment="1">
      <alignment horizontal="left" vertical="top" wrapText="1"/>
    </xf>
    <xf numFmtId="176" fontId="0" fillId="33" borderId="31" xfId="0" applyNumberFormat="1" applyFill="1" applyBorder="1" applyAlignment="1">
      <alignment horizontal="righ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176" fontId="0" fillId="33" borderId="34" xfId="0" applyNumberFormat="1" applyFill="1" applyBorder="1" applyAlignment="1">
      <alignment horizontal="right" vertical="top" wrapText="1"/>
    </xf>
    <xf numFmtId="176" fontId="0" fillId="33" borderId="35" xfId="0" applyNumberForma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top" wrapText="1"/>
    </xf>
    <xf numFmtId="177" fontId="0" fillId="35" borderId="21" xfId="0" applyNumberFormat="1" applyFill="1" applyBorder="1" applyAlignment="1">
      <alignment horizontal="right" vertical="top" wrapText="1"/>
    </xf>
    <xf numFmtId="176" fontId="3" fillId="35" borderId="20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vertical="top" wrapText="1"/>
    </xf>
    <xf numFmtId="0" fontId="0" fillId="33" borderId="15" xfId="0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left" vertical="top" wrapText="1"/>
    </xf>
    <xf numFmtId="0" fontId="5" fillId="33" borderId="37" xfId="0" applyFont="1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176" fontId="0" fillId="33" borderId="39" xfId="0" applyNumberFormat="1" applyFill="1" applyBorder="1" applyAlignment="1">
      <alignment horizontal="right" vertical="top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3" fillId="35" borderId="13" xfId="0" applyNumberFormat="1" applyFont="1" applyFill="1" applyBorder="1" applyAlignment="1">
      <alignment horizontal="right" vertical="top" wrapText="1"/>
    </xf>
    <xf numFmtId="176" fontId="3" fillId="35" borderId="12" xfId="0" applyNumberFormat="1" applyFont="1" applyFill="1" applyBorder="1" applyAlignment="1">
      <alignment horizontal="right" vertical="top" wrapText="1"/>
    </xf>
    <xf numFmtId="176" fontId="4" fillId="33" borderId="15" xfId="0" applyNumberFormat="1" applyFont="1" applyFill="1" applyBorder="1" applyAlignment="1">
      <alignment horizontal="right" vertical="top" wrapText="1"/>
    </xf>
    <xf numFmtId="0" fontId="0" fillId="33" borderId="12" xfId="0" applyFill="1" applyBorder="1" applyAlignment="1">
      <alignment horizontal="left" vertical="top" wrapText="1"/>
    </xf>
    <xf numFmtId="176" fontId="4" fillId="33" borderId="12" xfId="0" applyNumberFormat="1" applyFont="1" applyFill="1" applyBorder="1" applyAlignment="1">
      <alignment horizontal="righ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40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6" xfId="0" applyFill="1" applyBorder="1" applyAlignment="1">
      <alignment vertical="center"/>
    </xf>
    <xf numFmtId="176" fontId="3" fillId="35" borderId="20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177" fontId="0" fillId="0" borderId="0" xfId="0" applyNumberFormat="1" applyAlignment="1">
      <alignment vertical="center" wrapText="1"/>
    </xf>
    <xf numFmtId="176" fontId="0" fillId="33" borderId="0" xfId="0" applyNumberFormat="1" applyFill="1" applyBorder="1" applyAlignment="1">
      <alignment horizontal="center" vertical="center" wrapText="1"/>
    </xf>
    <xf numFmtId="179" fontId="0" fillId="33" borderId="0" xfId="0" applyNumberFormat="1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176" fontId="4" fillId="36" borderId="42" xfId="0" applyNumberFormat="1" applyFont="1" applyFill="1" applyBorder="1" applyAlignment="1">
      <alignment horizontal="center" wrapText="1"/>
    </xf>
    <xf numFmtId="176" fontId="5" fillId="36" borderId="42" xfId="0" applyNumberFormat="1" applyFont="1" applyFill="1" applyBorder="1" applyAlignment="1">
      <alignment horizontal="center" wrapText="1"/>
    </xf>
    <xf numFmtId="177" fontId="5" fillId="36" borderId="20" xfId="0" applyNumberFormat="1" applyFont="1" applyFill="1" applyBorder="1" applyAlignment="1">
      <alignment wrapText="1"/>
    </xf>
    <xf numFmtId="176" fontId="4" fillId="36" borderId="42" xfId="0" applyNumberFormat="1" applyFont="1" applyFill="1" applyBorder="1" applyAlignment="1">
      <alignment horizontal="right" vertical="center" wrapText="1"/>
    </xf>
    <xf numFmtId="178" fontId="4" fillId="36" borderId="42" xfId="0" applyNumberFormat="1" applyFont="1" applyFill="1" applyBorder="1" applyAlignment="1">
      <alignment horizontal="right" vertical="center" wrapText="1"/>
    </xf>
    <xf numFmtId="176" fontId="4" fillId="36" borderId="23" xfId="0" applyNumberFormat="1" applyFont="1" applyFill="1" applyBorder="1" applyAlignment="1">
      <alignment horizontal="right" vertical="top" wrapText="1"/>
    </xf>
    <xf numFmtId="178" fontId="4" fillId="36" borderId="23" xfId="0" applyNumberFormat="1" applyFont="1" applyFill="1" applyBorder="1" applyAlignment="1">
      <alignment horizontal="right" vertical="center" wrapText="1"/>
    </xf>
    <xf numFmtId="176" fontId="4" fillId="36" borderId="0" xfId="0" applyNumberFormat="1" applyFont="1" applyFill="1" applyBorder="1" applyAlignment="1">
      <alignment horizontal="right" vertical="top" wrapText="1"/>
    </xf>
    <xf numFmtId="178" fontId="4" fillId="36" borderId="0" xfId="0" applyNumberFormat="1" applyFont="1" applyFill="1" applyBorder="1" applyAlignment="1">
      <alignment horizontal="right" vertical="center" wrapText="1"/>
    </xf>
    <xf numFmtId="176" fontId="4" fillId="36" borderId="10" xfId="0" applyNumberFormat="1" applyFont="1" applyFill="1" applyBorder="1" applyAlignment="1">
      <alignment horizontal="right" vertical="top" wrapText="1"/>
    </xf>
    <xf numFmtId="178" fontId="4" fillId="36" borderId="10" xfId="0" applyNumberFormat="1" applyFont="1" applyFill="1" applyBorder="1" applyAlignment="1">
      <alignment horizontal="right" vertical="center" wrapText="1"/>
    </xf>
    <xf numFmtId="176" fontId="4" fillId="36" borderId="17" xfId="0" applyNumberFormat="1" applyFont="1" applyFill="1" applyBorder="1" applyAlignment="1">
      <alignment horizontal="right" vertical="top" wrapText="1"/>
    </xf>
    <xf numFmtId="176" fontId="4" fillId="36" borderId="18" xfId="0" applyNumberFormat="1" applyFont="1" applyFill="1" applyBorder="1" applyAlignment="1">
      <alignment horizontal="right" vertical="top" wrapText="1"/>
    </xf>
    <xf numFmtId="178" fontId="4" fillId="36" borderId="43" xfId="0" applyNumberFormat="1" applyFont="1" applyFill="1" applyBorder="1" applyAlignment="1">
      <alignment horizontal="right" vertical="center" wrapText="1"/>
    </xf>
    <xf numFmtId="176" fontId="4" fillId="36" borderId="11" xfId="0" applyNumberFormat="1" applyFont="1" applyFill="1" applyBorder="1" applyAlignment="1">
      <alignment horizontal="right" vertical="top" wrapText="1"/>
    </xf>
    <xf numFmtId="178" fontId="4" fillId="36" borderId="15" xfId="0" applyNumberFormat="1" applyFont="1" applyFill="1" applyBorder="1" applyAlignment="1">
      <alignment horizontal="right" vertical="center" wrapText="1"/>
    </xf>
    <xf numFmtId="176" fontId="4" fillId="36" borderId="25" xfId="0" applyNumberFormat="1" applyFont="1" applyFill="1" applyBorder="1" applyAlignment="1">
      <alignment horizontal="right" vertical="top" wrapText="1"/>
    </xf>
    <xf numFmtId="178" fontId="4" fillId="36" borderId="12" xfId="0" applyNumberFormat="1" applyFont="1" applyFill="1" applyBorder="1" applyAlignment="1">
      <alignment horizontal="right" vertical="center" wrapText="1"/>
    </xf>
    <xf numFmtId="176" fontId="4" fillId="36" borderId="21" xfId="0" applyNumberFormat="1" applyFont="1" applyFill="1" applyBorder="1" applyAlignment="1">
      <alignment horizontal="right" vertical="top" wrapText="1"/>
    </xf>
    <xf numFmtId="176" fontId="4" fillId="36" borderId="16" xfId="0" applyNumberFormat="1" applyFont="1" applyFill="1" applyBorder="1" applyAlignment="1">
      <alignment horizontal="right" vertical="top" wrapText="1"/>
    </xf>
    <xf numFmtId="178" fontId="4" fillId="36" borderId="17" xfId="0" applyNumberFormat="1" applyFont="1" applyFill="1" applyBorder="1" applyAlignment="1">
      <alignment horizontal="right" vertical="center" wrapText="1"/>
    </xf>
    <xf numFmtId="176" fontId="4" fillId="36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33" borderId="0" xfId="0" applyNumberFormat="1" applyFill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top" wrapText="1"/>
    </xf>
    <xf numFmtId="176" fontId="0" fillId="33" borderId="25" xfId="0" applyNumberFormat="1" applyFill="1" applyBorder="1" applyAlignment="1">
      <alignment horizontal="center" vertical="top" wrapText="1"/>
    </xf>
    <xf numFmtId="176" fontId="0" fillId="33" borderId="0" xfId="0" applyNumberFormat="1" applyFill="1" applyBorder="1" applyAlignment="1">
      <alignment horizontal="center" vertical="top" wrapText="1"/>
    </xf>
    <xf numFmtId="179" fontId="0" fillId="33" borderId="12" xfId="0" applyNumberForma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horizontal="center" vertical="top" wrapText="1"/>
    </xf>
    <xf numFmtId="176" fontId="3" fillId="33" borderId="42" xfId="0" applyNumberFormat="1" applyFont="1" applyFill="1" applyBorder="1" applyAlignment="1">
      <alignment horizontal="center" vertical="top" wrapText="1"/>
    </xf>
    <xf numFmtId="176" fontId="9" fillId="33" borderId="42" xfId="0" applyNumberFormat="1" applyFont="1" applyFill="1" applyBorder="1" applyAlignment="1">
      <alignment horizontal="center" vertical="top" wrapText="1"/>
    </xf>
    <xf numFmtId="179" fontId="0" fillId="33" borderId="20" xfId="0" applyNumberFormat="1" applyFill="1" applyBorder="1" applyAlignment="1">
      <alignment horizontal="center" vertical="top" wrapText="1"/>
    </xf>
    <xf numFmtId="176" fontId="3" fillId="34" borderId="42" xfId="0" applyNumberFormat="1" applyFont="1" applyFill="1" applyBorder="1" applyAlignment="1">
      <alignment horizontal="right" vertical="center" wrapText="1"/>
    </xf>
    <xf numFmtId="179" fontId="3" fillId="34" borderId="42" xfId="0" applyNumberFormat="1" applyFont="1" applyFill="1" applyBorder="1" applyAlignment="1">
      <alignment horizontal="right" vertical="center" wrapText="1"/>
    </xf>
    <xf numFmtId="0" fontId="0" fillId="33" borderId="44" xfId="0" applyFill="1" applyBorder="1" applyAlignment="1">
      <alignment horizontal="left" vertical="top" wrapText="1"/>
    </xf>
    <xf numFmtId="176" fontId="0" fillId="33" borderId="45" xfId="0" applyNumberFormat="1" applyFill="1" applyBorder="1" applyAlignment="1">
      <alignment horizontal="right" vertical="top" wrapText="1"/>
    </xf>
    <xf numFmtId="179" fontId="0" fillId="33" borderId="44" xfId="0" applyNumberFormat="1" applyFill="1" applyBorder="1" applyAlignment="1">
      <alignment horizontal="right" vertical="top" wrapText="1"/>
    </xf>
    <xf numFmtId="176" fontId="0" fillId="33" borderId="22" xfId="0" applyNumberFormat="1" applyFill="1" applyBorder="1" applyAlignment="1">
      <alignment horizontal="right" vertical="top" wrapText="1"/>
    </xf>
    <xf numFmtId="176" fontId="0" fillId="33" borderId="46" xfId="0" applyNumberFormat="1" applyFill="1" applyBorder="1" applyAlignment="1">
      <alignment horizontal="right" vertical="top" wrapText="1"/>
    </xf>
    <xf numFmtId="179" fontId="0" fillId="33" borderId="37" xfId="0" applyNumberFormat="1" applyFill="1" applyBorder="1" applyAlignment="1">
      <alignment horizontal="right" vertical="top" wrapText="1"/>
    </xf>
    <xf numFmtId="176" fontId="0" fillId="33" borderId="47" xfId="0" applyNumberFormat="1" applyFill="1" applyBorder="1" applyAlignment="1">
      <alignment horizontal="right" vertical="top" wrapText="1"/>
    </xf>
    <xf numFmtId="176" fontId="0" fillId="33" borderId="48" xfId="0" applyNumberFormat="1" applyFill="1" applyBorder="1" applyAlignment="1">
      <alignment horizontal="right" vertical="top" wrapText="1"/>
    </xf>
    <xf numFmtId="179" fontId="0" fillId="33" borderId="38" xfId="0" applyNumberFormat="1" applyFill="1" applyBorder="1" applyAlignment="1">
      <alignment horizontal="right" vertical="top" wrapText="1"/>
    </xf>
    <xf numFmtId="176" fontId="0" fillId="33" borderId="49" xfId="0" applyNumberFormat="1" applyFill="1" applyBorder="1" applyAlignment="1">
      <alignment horizontal="right" vertical="top" wrapText="1"/>
    </xf>
    <xf numFmtId="176" fontId="4" fillId="33" borderId="17" xfId="0" applyNumberFormat="1" applyFont="1" applyFill="1" applyBorder="1" applyAlignment="1">
      <alignment horizontal="right" vertical="top" wrapText="1"/>
    </xf>
    <xf numFmtId="176" fontId="3" fillId="35" borderId="16" xfId="0" applyNumberFormat="1" applyFont="1" applyFill="1" applyBorder="1" applyAlignment="1">
      <alignment horizontal="right" vertical="top" wrapText="1"/>
    </xf>
    <xf numFmtId="179" fontId="3" fillId="35" borderId="50" xfId="0" applyNumberFormat="1" applyFont="1" applyFill="1" applyBorder="1" applyAlignment="1">
      <alignment horizontal="right" vertical="top" wrapText="1"/>
    </xf>
    <xf numFmtId="176" fontId="3" fillId="35" borderId="17" xfId="0" applyNumberFormat="1" applyFont="1" applyFill="1" applyBorder="1" applyAlignment="1">
      <alignment horizontal="right" vertical="top" wrapText="1"/>
    </xf>
    <xf numFmtId="179" fontId="3" fillId="35" borderId="51" xfId="0" applyNumberFormat="1" applyFont="1" applyFill="1" applyBorder="1" applyAlignment="1">
      <alignment horizontal="right" vertical="top" wrapText="1"/>
    </xf>
    <xf numFmtId="0" fontId="8" fillId="33" borderId="44" xfId="0" applyFont="1" applyFill="1" applyBorder="1" applyAlignment="1">
      <alignment horizontal="left" vertical="top" wrapText="1"/>
    </xf>
    <xf numFmtId="0" fontId="8" fillId="33" borderId="37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176" fontId="0" fillId="33" borderId="52" xfId="0" applyNumberFormat="1" applyFill="1" applyBorder="1" applyAlignment="1">
      <alignment horizontal="right" vertical="top" wrapText="1"/>
    </xf>
    <xf numFmtId="176" fontId="0" fillId="33" borderId="53" xfId="0" applyNumberFormat="1" applyFill="1" applyBorder="1" applyAlignment="1">
      <alignment horizontal="right" vertical="top" wrapText="1"/>
    </xf>
    <xf numFmtId="179" fontId="0" fillId="33" borderId="40" xfId="0" applyNumberFormat="1" applyFill="1" applyBorder="1" applyAlignment="1">
      <alignment horizontal="right" vertical="top" wrapText="1"/>
    </xf>
    <xf numFmtId="176" fontId="3" fillId="35" borderId="25" xfId="0" applyNumberFormat="1" applyFont="1" applyFill="1" applyBorder="1" applyAlignment="1">
      <alignment horizontal="right" vertical="top" wrapText="1"/>
    </xf>
    <xf numFmtId="176" fontId="3" fillId="35" borderId="54" xfId="0" applyNumberFormat="1" applyFont="1" applyFill="1" applyBorder="1" applyAlignment="1">
      <alignment horizontal="right" vertical="top" wrapText="1"/>
    </xf>
    <xf numFmtId="0" fontId="4" fillId="33" borderId="37" xfId="0" applyFont="1" applyFill="1" applyBorder="1" applyAlignment="1">
      <alignment horizontal="left" vertical="top" wrapText="1"/>
    </xf>
    <xf numFmtId="179" fontId="3" fillId="35" borderId="43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vertical="top"/>
    </xf>
    <xf numFmtId="176" fontId="9" fillId="33" borderId="11" xfId="0" applyNumberFormat="1" applyFont="1" applyFill="1" applyBorder="1" applyAlignment="1">
      <alignment horizontal="center" vertical="top" wrapText="1"/>
    </xf>
    <xf numFmtId="176" fontId="9" fillId="33" borderId="14" xfId="0" applyNumberFormat="1" applyFont="1" applyFill="1" applyBorder="1" applyAlignment="1">
      <alignment horizontal="center" vertical="top" wrapText="1"/>
    </xf>
    <xf numFmtId="176" fontId="0" fillId="33" borderId="11" xfId="0" applyNumberFormat="1" applyFill="1" applyBorder="1" applyAlignment="1">
      <alignment horizontal="center" vertical="top" wrapText="1"/>
    </xf>
    <xf numFmtId="178" fontId="0" fillId="33" borderId="11" xfId="0" applyNumberFormat="1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6" fontId="9" fillId="33" borderId="13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top" wrapText="1"/>
    </xf>
    <xf numFmtId="178" fontId="6" fillId="33" borderId="12" xfId="0" applyNumberFormat="1" applyFont="1" applyFill="1" applyBorder="1" applyAlignment="1">
      <alignment vertical="top" wrapText="1"/>
    </xf>
    <xf numFmtId="176" fontId="9" fillId="33" borderId="18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right" vertical="center" wrapText="1"/>
    </xf>
    <xf numFmtId="176" fontId="3" fillId="34" borderId="19" xfId="0" applyNumberFormat="1" applyFont="1" applyFill="1" applyBorder="1" applyAlignment="1">
      <alignment horizontal="right" vertical="center" wrapText="1"/>
    </xf>
    <xf numFmtId="176" fontId="3" fillId="36" borderId="19" xfId="0" applyNumberFormat="1" applyFont="1" applyFill="1" applyBorder="1" applyAlignment="1">
      <alignment horizontal="right" vertical="center" wrapText="1"/>
    </xf>
    <xf numFmtId="178" fontId="3" fillId="36" borderId="43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0" fillId="33" borderId="44" xfId="0" applyFill="1" applyBorder="1" applyAlignment="1">
      <alignment horizontal="right" vertical="top" wrapText="1"/>
    </xf>
    <xf numFmtId="176" fontId="0" fillId="33" borderId="14" xfId="0" applyNumberFormat="1" applyFill="1" applyBorder="1" applyAlignment="1">
      <alignment horizontal="right" vertical="top" wrapText="1"/>
    </xf>
    <xf numFmtId="176" fontId="0" fillId="36" borderId="22" xfId="0" applyNumberFormat="1" applyFill="1" applyBorder="1" applyAlignment="1">
      <alignment horizontal="right" vertical="top" wrapText="1"/>
    </xf>
    <xf numFmtId="176" fontId="0" fillId="36" borderId="55" xfId="0" applyNumberFormat="1" applyFill="1" applyBorder="1" applyAlignment="1">
      <alignment horizontal="right" vertical="top" wrapText="1"/>
    </xf>
    <xf numFmtId="176" fontId="0" fillId="36" borderId="45" xfId="0" applyNumberFormat="1" applyFill="1" applyBorder="1" applyAlignment="1">
      <alignment horizontal="right" vertical="top" wrapText="1"/>
    </xf>
    <xf numFmtId="176" fontId="0" fillId="33" borderId="56" xfId="0" applyNumberFormat="1" applyFill="1" applyBorder="1" applyAlignment="1">
      <alignment horizontal="right" vertical="top" wrapText="1"/>
    </xf>
    <xf numFmtId="178" fontId="0" fillId="33" borderId="14" xfId="0" applyNumberFormat="1" applyFill="1" applyBorder="1" applyAlignment="1">
      <alignment horizontal="right" vertical="top" wrapText="1"/>
    </xf>
    <xf numFmtId="0" fontId="0" fillId="33" borderId="38" xfId="0" applyFill="1" applyBorder="1" applyAlignment="1">
      <alignment horizontal="right" vertical="top" wrapText="1"/>
    </xf>
    <xf numFmtId="176" fontId="0" fillId="33" borderId="13" xfId="0" applyNumberFormat="1" applyFill="1" applyBorder="1" applyAlignment="1">
      <alignment horizontal="right" vertical="top" wrapText="1"/>
    </xf>
    <xf numFmtId="176" fontId="0" fillId="36" borderId="49" xfId="0" applyNumberFormat="1" applyFill="1" applyBorder="1" applyAlignment="1">
      <alignment horizontal="right" vertical="top" wrapText="1"/>
    </xf>
    <xf numFmtId="176" fontId="0" fillId="36" borderId="33" xfId="0" applyNumberFormat="1" applyFill="1" applyBorder="1" applyAlignment="1">
      <alignment horizontal="right" vertical="top" wrapText="1"/>
    </xf>
    <xf numFmtId="176" fontId="0" fillId="36" borderId="48" xfId="0" applyNumberFormat="1" applyFill="1" applyBorder="1" applyAlignment="1">
      <alignment horizontal="right" vertical="top" wrapText="1"/>
    </xf>
    <xf numFmtId="176" fontId="0" fillId="33" borderId="57" xfId="0" applyNumberFormat="1" applyFill="1" applyBorder="1" applyAlignment="1">
      <alignment horizontal="right" vertical="top" wrapText="1"/>
    </xf>
    <xf numFmtId="178" fontId="0" fillId="33" borderId="25" xfId="0" applyNumberFormat="1" applyFill="1" applyBorder="1" applyAlignment="1">
      <alignment horizontal="right" vertical="top" wrapText="1"/>
    </xf>
    <xf numFmtId="176" fontId="0" fillId="33" borderId="18" xfId="0" applyNumberForma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3" fillId="35" borderId="12" xfId="0" applyFont="1" applyFill="1" applyBorder="1" applyAlignment="1">
      <alignment horizontal="right" vertical="top" wrapText="1"/>
    </xf>
    <xf numFmtId="176" fontId="3" fillId="35" borderId="0" xfId="0" applyNumberFormat="1" applyFont="1" applyFill="1" applyBorder="1" applyAlignment="1">
      <alignment horizontal="right" vertical="top" wrapText="1"/>
    </xf>
    <xf numFmtId="176" fontId="3" fillId="36" borderId="25" xfId="0" applyNumberFormat="1" applyFont="1" applyFill="1" applyBorder="1" applyAlignment="1">
      <alignment horizontal="right" vertical="top" wrapText="1"/>
    </xf>
    <xf numFmtId="178" fontId="3" fillId="35" borderId="21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vertical="top" wrapText="1"/>
    </xf>
    <xf numFmtId="0" fontId="0" fillId="33" borderId="37" xfId="0" applyFill="1" applyBorder="1" applyAlignment="1">
      <alignment horizontal="right" vertical="top" wrapText="1"/>
    </xf>
    <xf numFmtId="176" fontId="0" fillId="36" borderId="47" xfId="0" applyNumberFormat="1" applyFill="1" applyBorder="1" applyAlignment="1">
      <alignment horizontal="right" vertical="top" wrapText="1"/>
    </xf>
    <xf numFmtId="176" fontId="0" fillId="36" borderId="32" xfId="0" applyNumberFormat="1" applyFill="1" applyBorder="1" applyAlignment="1">
      <alignment horizontal="right" vertical="top" wrapText="1"/>
    </xf>
    <xf numFmtId="176" fontId="0" fillId="36" borderId="46" xfId="0" applyNumberFormat="1" applyFill="1" applyBorder="1" applyAlignment="1">
      <alignment horizontal="right" vertical="top" wrapText="1"/>
    </xf>
    <xf numFmtId="176" fontId="0" fillId="33" borderId="58" xfId="0" applyNumberFormat="1" applyFill="1" applyBorder="1" applyAlignment="1">
      <alignment horizontal="right" vertical="top" wrapText="1"/>
    </xf>
    <xf numFmtId="178" fontId="0" fillId="33" borderId="13" xfId="0" applyNumberFormat="1" applyFill="1" applyBorder="1" applyAlignment="1">
      <alignment horizontal="right" vertical="top" wrapText="1"/>
    </xf>
    <xf numFmtId="0" fontId="0" fillId="33" borderId="13" xfId="0" applyFill="1" applyBorder="1" applyAlignment="1">
      <alignment vertical="top" wrapText="1"/>
    </xf>
    <xf numFmtId="176" fontId="3" fillId="36" borderId="13" xfId="0" applyNumberFormat="1" applyFont="1" applyFill="1" applyBorder="1" applyAlignment="1">
      <alignment horizontal="right" vertical="top" wrapText="1"/>
    </xf>
    <xf numFmtId="0" fontId="4" fillId="33" borderId="37" xfId="0" applyFont="1" applyFill="1" applyBorder="1" applyAlignment="1">
      <alignment horizontal="right" vertical="top" wrapText="1"/>
    </xf>
    <xf numFmtId="0" fontId="0" fillId="33" borderId="59" xfId="0" applyFill="1" applyBorder="1" applyAlignment="1">
      <alignment horizontal="right" vertical="top" wrapText="1"/>
    </xf>
    <xf numFmtId="176" fontId="0" fillId="33" borderId="21" xfId="0" applyNumberFormat="1" applyFill="1" applyBorder="1" applyAlignment="1">
      <alignment horizontal="right" vertical="top" wrapText="1"/>
    </xf>
    <xf numFmtId="176" fontId="0" fillId="33" borderId="60" xfId="0" applyNumberFormat="1" applyFill="1" applyBorder="1" applyAlignment="1">
      <alignment horizontal="right" vertical="top" wrapText="1"/>
    </xf>
    <xf numFmtId="176" fontId="0" fillId="36" borderId="61" xfId="0" applyNumberFormat="1" applyFill="1" applyBorder="1" applyAlignment="1">
      <alignment horizontal="right" vertical="top" wrapText="1"/>
    </xf>
    <xf numFmtId="176" fontId="0" fillId="36" borderId="62" xfId="0" applyNumberFormat="1" applyFill="1" applyBorder="1" applyAlignment="1">
      <alignment horizontal="right" vertical="top" wrapText="1"/>
    </xf>
    <xf numFmtId="176" fontId="0" fillId="36" borderId="63" xfId="0" applyNumberFormat="1" applyFill="1" applyBorder="1" applyAlignment="1">
      <alignment horizontal="right" vertical="top" wrapText="1"/>
    </xf>
    <xf numFmtId="176" fontId="0" fillId="33" borderId="19" xfId="0" applyNumberFormat="1" applyFill="1" applyBorder="1" applyAlignment="1">
      <alignment horizontal="right" vertical="top" wrapText="1"/>
    </xf>
    <xf numFmtId="176" fontId="0" fillId="33" borderId="61" xfId="0" applyNumberFormat="1" applyFill="1" applyBorder="1" applyAlignment="1">
      <alignment horizontal="right" vertical="top" wrapText="1"/>
    </xf>
    <xf numFmtId="0" fontId="0" fillId="33" borderId="21" xfId="0" applyFill="1" applyBorder="1" applyAlignment="1">
      <alignment vertical="top" wrapText="1"/>
    </xf>
    <xf numFmtId="0" fontId="0" fillId="35" borderId="12" xfId="0" applyFill="1" applyBorder="1" applyAlignment="1">
      <alignment horizontal="right" vertical="top" wrapText="1"/>
    </xf>
    <xf numFmtId="176" fontId="0" fillId="35" borderId="13" xfId="0" applyNumberFormat="1" applyFill="1" applyBorder="1" applyAlignment="1">
      <alignment horizontal="right" vertical="top" wrapText="1"/>
    </xf>
    <xf numFmtId="176" fontId="0" fillId="35" borderId="0" xfId="0" applyNumberFormat="1" applyFill="1" applyBorder="1" applyAlignment="1">
      <alignment horizontal="right" vertical="top" wrapText="1"/>
    </xf>
    <xf numFmtId="176" fontId="0" fillId="36" borderId="25" xfId="0" applyNumberFormat="1" applyFill="1" applyBorder="1" applyAlignment="1">
      <alignment horizontal="righ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176" fontId="3" fillId="36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center"/>
    </xf>
    <xf numFmtId="178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horizontal="center" vertical="center" wrapText="1"/>
    </xf>
    <xf numFmtId="178" fontId="0" fillId="33" borderId="0" xfId="0" applyNumberFormat="1" applyFill="1" applyAlignment="1">
      <alignment horizontal="center" vertical="center" wrapText="1"/>
    </xf>
    <xf numFmtId="176" fontId="9" fillId="36" borderId="19" xfId="0" applyNumberFormat="1" applyFont="1" applyFill="1" applyBorder="1" applyAlignment="1">
      <alignment horizontal="center" vertical="center" wrapText="1"/>
    </xf>
    <xf numFmtId="176" fontId="9" fillId="36" borderId="42" xfId="0" applyNumberFormat="1" applyFont="1" applyFill="1" applyBorder="1" applyAlignment="1">
      <alignment horizontal="center" vertical="center" wrapText="1"/>
    </xf>
    <xf numFmtId="178" fontId="9" fillId="36" borderId="12" xfId="0" applyNumberFormat="1" applyFont="1" applyFill="1" applyBorder="1" applyAlignment="1">
      <alignment horizontal="center" vertical="center" wrapText="1"/>
    </xf>
    <xf numFmtId="178" fontId="0" fillId="36" borderId="44" xfId="0" applyNumberFormat="1" applyFill="1" applyBorder="1" applyAlignment="1">
      <alignment horizontal="right" vertical="center" wrapText="1"/>
    </xf>
    <xf numFmtId="178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vertical="top"/>
    </xf>
    <xf numFmtId="176" fontId="0" fillId="0" borderId="0" xfId="0" applyNumberFormat="1" applyFill="1" applyAlignment="1">
      <alignment vertical="top"/>
    </xf>
    <xf numFmtId="178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0" fillId="33" borderId="56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0" fillId="33" borderId="64" xfId="0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center"/>
    </xf>
    <xf numFmtId="176" fontId="0" fillId="36" borderId="0" xfId="0" applyNumberFormat="1" applyFill="1" applyBorder="1" applyAlignment="1">
      <alignment horizontal="right" vertical="top" wrapText="1"/>
    </xf>
    <xf numFmtId="0" fontId="0" fillId="0" borderId="25" xfId="0" applyFill="1" applyBorder="1" applyAlignment="1">
      <alignment horizontal="left" vertical="top" wrapText="1"/>
    </xf>
    <xf numFmtId="176" fontId="0" fillId="0" borderId="13" xfId="0" applyNumberFormat="1" applyFill="1" applyBorder="1" applyAlignment="1">
      <alignment horizontal="right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Border="1" applyAlignment="1">
      <alignment horizontal="right" vertical="top" wrapText="1"/>
    </xf>
    <xf numFmtId="176" fontId="0" fillId="0" borderId="25" xfId="0" applyNumberFormat="1" applyFill="1" applyBorder="1" applyAlignment="1">
      <alignment horizontal="right" vertical="top" wrapText="1"/>
    </xf>
    <xf numFmtId="178" fontId="3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76" fontId="3" fillId="35" borderId="14" xfId="0" applyNumberFormat="1" applyFont="1" applyFill="1" applyBorder="1" applyAlignment="1">
      <alignment horizontal="right" vertical="top" wrapText="1"/>
    </xf>
    <xf numFmtId="178" fontId="0" fillId="36" borderId="65" xfId="0" applyNumberFormat="1" applyFill="1" applyBorder="1" applyAlignment="1">
      <alignment horizontal="right" vertical="center" wrapText="1"/>
    </xf>
    <xf numFmtId="178" fontId="3" fillId="35" borderId="14" xfId="0" applyNumberFormat="1" applyFont="1" applyFill="1" applyBorder="1" applyAlignment="1">
      <alignment horizontal="right" vertical="top" wrapText="1"/>
    </xf>
    <xf numFmtId="0" fontId="0" fillId="33" borderId="36" xfId="0" applyFill="1" applyBorder="1" applyAlignment="1">
      <alignment horizontal="right" vertical="top" wrapText="1"/>
    </xf>
    <xf numFmtId="176" fontId="0" fillId="33" borderId="66" xfId="0" applyNumberFormat="1" applyFill="1" applyBorder="1" applyAlignment="1">
      <alignment horizontal="right" vertical="top" wrapText="1"/>
    </xf>
    <xf numFmtId="176" fontId="0" fillId="33" borderId="67" xfId="0" applyNumberFormat="1" applyFill="1" applyBorder="1" applyAlignment="1">
      <alignment horizontal="right" vertical="top" wrapText="1"/>
    </xf>
    <xf numFmtId="176" fontId="0" fillId="36" borderId="28" xfId="0" applyNumberFormat="1" applyFill="1" applyBorder="1" applyAlignment="1">
      <alignment horizontal="right" vertical="top" wrapText="1"/>
    </xf>
    <xf numFmtId="176" fontId="0" fillId="36" borderId="30" xfId="0" applyNumberFormat="1" applyFill="1" applyBorder="1" applyAlignment="1">
      <alignment horizontal="right" vertical="top" wrapText="1"/>
    </xf>
    <xf numFmtId="176" fontId="0" fillId="36" borderId="68" xfId="0" applyNumberFormat="1" applyFill="1" applyBorder="1" applyAlignment="1">
      <alignment horizontal="right" vertical="top" wrapText="1"/>
    </xf>
    <xf numFmtId="178" fontId="0" fillId="36" borderId="36" xfId="0" applyNumberFormat="1" applyFill="1" applyBorder="1" applyAlignment="1">
      <alignment horizontal="right" vertical="center" wrapText="1"/>
    </xf>
    <xf numFmtId="176" fontId="0" fillId="33" borderId="64" xfId="0" applyNumberFormat="1" applyFill="1" applyBorder="1" applyAlignment="1">
      <alignment horizontal="right" vertical="top" wrapText="1"/>
    </xf>
    <xf numFmtId="176" fontId="0" fillId="0" borderId="14" xfId="0" applyNumberForma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0" fillId="0" borderId="23" xfId="0" applyNumberFormat="1" applyFill="1" applyBorder="1" applyAlignment="1">
      <alignment horizontal="right" vertical="top" wrapText="1"/>
    </xf>
    <xf numFmtId="176" fontId="0" fillId="0" borderId="11" xfId="0" applyNumberFormat="1" applyFill="1" applyBorder="1" applyAlignment="1">
      <alignment horizontal="right" vertical="top" wrapText="1"/>
    </xf>
    <xf numFmtId="178" fontId="3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vertical="top" wrapText="1"/>
    </xf>
    <xf numFmtId="176" fontId="0" fillId="0" borderId="15" xfId="0" applyNumberFormat="1" applyFill="1" applyBorder="1" applyAlignment="1">
      <alignment horizontal="right" vertical="top" wrapText="1"/>
    </xf>
    <xf numFmtId="176" fontId="0" fillId="0" borderId="12" xfId="0" applyNumberFormat="1" applyFill="1" applyBorder="1" applyAlignment="1">
      <alignment horizontal="right" vertical="top" wrapText="1"/>
    </xf>
    <xf numFmtId="0" fontId="0" fillId="0" borderId="23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76" fontId="0" fillId="36" borderId="11" xfId="0" applyNumberFormat="1" applyFill="1" applyBorder="1" applyAlignment="1">
      <alignment horizontal="right" vertical="top" wrapText="1"/>
    </xf>
    <xf numFmtId="176" fontId="0" fillId="36" borderId="23" xfId="0" applyNumberFormat="1" applyFill="1" applyBorder="1" applyAlignment="1">
      <alignment horizontal="right" vertical="top" wrapText="1"/>
    </xf>
    <xf numFmtId="178" fontId="4" fillId="36" borderId="69" xfId="0" applyNumberFormat="1" applyFont="1" applyFill="1" applyBorder="1" applyAlignment="1">
      <alignment horizontal="right" vertical="center" wrapText="1"/>
    </xf>
    <xf numFmtId="178" fontId="4" fillId="36" borderId="5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78" fontId="4" fillId="36" borderId="70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right" vertical="top" wrapText="1"/>
    </xf>
    <xf numFmtId="177" fontId="0" fillId="35" borderId="14" xfId="0" applyNumberFormat="1" applyFill="1" applyBorder="1" applyAlignment="1">
      <alignment horizontal="right" vertical="top" wrapText="1"/>
    </xf>
    <xf numFmtId="178" fontId="3" fillId="35" borderId="14" xfId="0" applyNumberFormat="1" applyFont="1" applyFill="1" applyBorder="1" applyAlignment="1">
      <alignment horizontal="right" vertical="center" wrapText="1"/>
    </xf>
    <xf numFmtId="176" fontId="3" fillId="35" borderId="14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 horizontal="right" vertical="top" wrapText="1"/>
    </xf>
    <xf numFmtId="176" fontId="0" fillId="33" borderId="28" xfId="0" applyNumberFormat="1" applyFill="1" applyBorder="1" applyAlignment="1">
      <alignment horizontal="right" vertical="top" wrapText="1"/>
    </xf>
    <xf numFmtId="176" fontId="0" fillId="33" borderId="68" xfId="0" applyNumberFormat="1" applyFill="1" applyBorder="1" applyAlignment="1">
      <alignment horizontal="right" vertical="top" wrapText="1"/>
    </xf>
    <xf numFmtId="179" fontId="0" fillId="33" borderId="36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176" fontId="3" fillId="0" borderId="23" xfId="0" applyNumberFormat="1" applyFont="1" applyFill="1" applyBorder="1" applyAlignment="1">
      <alignment horizontal="right" vertical="top" wrapText="1"/>
    </xf>
    <xf numFmtId="176" fontId="4" fillId="0" borderId="23" xfId="0" applyNumberFormat="1" applyFont="1" applyFill="1" applyBorder="1" applyAlignment="1">
      <alignment horizontal="right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179" fontId="3" fillId="0" borderId="15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8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right" vertical="top" wrapText="1"/>
    </xf>
    <xf numFmtId="177" fontId="0" fillId="0" borderId="14" xfId="0" applyNumberFormat="1" applyFont="1" applyFill="1" applyBorder="1" applyAlignment="1">
      <alignment horizontal="right" vertical="top" wrapText="1"/>
    </xf>
    <xf numFmtId="176" fontId="0" fillId="33" borderId="14" xfId="0" applyNumberFormat="1" applyFill="1" applyBorder="1" applyAlignment="1">
      <alignment vertical="top"/>
    </xf>
    <xf numFmtId="177" fontId="0" fillId="33" borderId="14" xfId="0" applyNumberFormat="1" applyFill="1" applyBorder="1" applyAlignment="1">
      <alignment vertical="top"/>
    </xf>
    <xf numFmtId="176" fontId="0" fillId="36" borderId="14" xfId="0" applyNumberFormat="1" applyFill="1" applyBorder="1" applyAlignment="1">
      <alignment vertical="top"/>
    </xf>
    <xf numFmtId="179" fontId="0" fillId="36" borderId="14" xfId="0" applyNumberFormat="1" applyFill="1" applyBorder="1" applyAlignment="1">
      <alignment vertical="top"/>
    </xf>
    <xf numFmtId="176" fontId="0" fillId="33" borderId="13" xfId="0" applyNumberFormat="1" applyFill="1" applyBorder="1" applyAlignment="1">
      <alignment vertical="top"/>
    </xf>
    <xf numFmtId="176" fontId="0" fillId="36" borderId="13" xfId="0" applyNumberFormat="1" applyFill="1" applyBorder="1" applyAlignment="1">
      <alignment vertical="top"/>
    </xf>
    <xf numFmtId="179" fontId="0" fillId="36" borderId="13" xfId="0" applyNumberFormat="1" applyFill="1" applyBorder="1" applyAlignment="1">
      <alignment vertical="top"/>
    </xf>
    <xf numFmtId="176" fontId="0" fillId="33" borderId="18" xfId="0" applyNumberFormat="1" applyFill="1" applyBorder="1" applyAlignment="1">
      <alignment vertical="top"/>
    </xf>
    <xf numFmtId="177" fontId="0" fillId="33" borderId="18" xfId="0" applyNumberFormat="1" applyFill="1" applyBorder="1" applyAlignment="1">
      <alignment vertical="top"/>
    </xf>
    <xf numFmtId="176" fontId="0" fillId="36" borderId="18" xfId="0" applyNumberFormat="1" applyFill="1" applyBorder="1" applyAlignment="1">
      <alignment vertical="top"/>
    </xf>
    <xf numFmtId="179" fontId="0" fillId="36" borderId="18" xfId="0" applyNumberFormat="1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33" borderId="71" xfId="0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0" fillId="33" borderId="72" xfId="0" applyFill="1" applyBorder="1" applyAlignment="1">
      <alignment horizontal="left" vertical="top" wrapText="1"/>
    </xf>
    <xf numFmtId="0" fontId="0" fillId="33" borderId="73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0" borderId="21" xfId="0" applyBorder="1" applyAlignment="1">
      <alignment vertical="center"/>
    </xf>
    <xf numFmtId="0" fontId="3" fillId="33" borderId="16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 wrapText="1"/>
    </xf>
    <xf numFmtId="176" fontId="3" fillId="33" borderId="18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10" fillId="33" borderId="15" xfId="0" applyFont="1" applyFill="1" applyBorder="1" applyAlignment="1">
      <alignment vertical="top" wrapText="1"/>
    </xf>
    <xf numFmtId="176" fontId="10" fillId="33" borderId="14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right" vertical="top" wrapText="1"/>
    </xf>
    <xf numFmtId="176" fontId="3" fillId="36" borderId="19" xfId="0" applyNumberFormat="1" applyFont="1" applyFill="1" applyBorder="1" applyAlignment="1">
      <alignment horizontal="center" vertical="center" wrapText="1"/>
    </xf>
    <xf numFmtId="176" fontId="3" fillId="36" borderId="42" xfId="0" applyNumberFormat="1" applyFont="1" applyFill="1" applyBorder="1" applyAlignment="1">
      <alignment horizontal="center" vertical="center" wrapText="1"/>
    </xf>
    <xf numFmtId="178" fontId="3" fillId="36" borderId="17" xfId="0" applyNumberFormat="1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176" fontId="0" fillId="34" borderId="21" xfId="0" applyNumberForma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176" fontId="0" fillId="35" borderId="21" xfId="0" applyNumberFormat="1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176" fontId="3" fillId="36" borderId="19" xfId="0" applyNumberFormat="1" applyFont="1" applyFill="1" applyBorder="1" applyAlignment="1">
      <alignment horizontal="center" wrapText="1"/>
    </xf>
    <xf numFmtId="176" fontId="3" fillId="36" borderId="42" xfId="0" applyNumberFormat="1" applyFont="1" applyFill="1" applyBorder="1" applyAlignment="1">
      <alignment horizontal="center" wrapText="1"/>
    </xf>
    <xf numFmtId="177" fontId="3" fillId="36" borderId="20" xfId="0" applyNumberFormat="1" applyFont="1" applyFill="1" applyBorder="1" applyAlignment="1">
      <alignment wrapText="1"/>
    </xf>
    <xf numFmtId="176" fontId="0" fillId="0" borderId="21" xfId="0" applyNumberFormat="1" applyFill="1" applyBorder="1" applyAlignment="1">
      <alignment vertical="center"/>
    </xf>
    <xf numFmtId="0" fontId="3" fillId="34" borderId="42" xfId="0" applyFont="1" applyFill="1" applyBorder="1" applyAlignment="1">
      <alignment horizontal="right" vertical="center" wrapText="1"/>
    </xf>
    <xf numFmtId="0" fontId="3" fillId="35" borderId="42" xfId="0" applyFont="1" applyFill="1" applyBorder="1" applyAlignment="1">
      <alignment horizontal="right" vertical="top" wrapText="1"/>
    </xf>
    <xf numFmtId="176" fontId="3" fillId="36" borderId="23" xfId="0" applyNumberFormat="1" applyFont="1" applyFill="1" applyBorder="1" applyAlignment="1">
      <alignment horizontal="center" wrapText="1"/>
    </xf>
    <xf numFmtId="176" fontId="7" fillId="36" borderId="23" xfId="0" applyNumberFormat="1" applyFont="1" applyFill="1" applyBorder="1" applyAlignment="1">
      <alignment horizontal="center" wrapText="1"/>
    </xf>
    <xf numFmtId="177" fontId="7" fillId="36" borderId="15" xfId="0" applyNumberFormat="1" applyFont="1" applyFill="1" applyBorder="1" applyAlignment="1">
      <alignment wrapText="1"/>
    </xf>
    <xf numFmtId="0" fontId="0" fillId="33" borderId="14" xfId="0" applyFill="1" applyBorder="1" applyAlignment="1">
      <alignment vertical="top"/>
    </xf>
    <xf numFmtId="0" fontId="0" fillId="33" borderId="16" xfId="0" applyFill="1" applyBorder="1" applyAlignment="1">
      <alignment vertical="top" wrapText="1"/>
    </xf>
    <xf numFmtId="0" fontId="10" fillId="0" borderId="21" xfId="0" applyFont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top" wrapText="1"/>
    </xf>
    <xf numFmtId="176" fontId="10" fillId="0" borderId="14" xfId="0" applyNumberFormat="1" applyFont="1" applyFill="1" applyBorder="1" applyAlignment="1">
      <alignment horizontal="center" vertical="top" wrapText="1"/>
    </xf>
    <xf numFmtId="176" fontId="9" fillId="0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76" fontId="0" fillId="0" borderId="14" xfId="0" applyNumberForma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7" fillId="0" borderId="18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178" fontId="0" fillId="36" borderId="21" xfId="0" applyNumberFormat="1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178" fontId="0" fillId="36" borderId="74" xfId="0" applyNumberFormat="1" applyFill="1" applyBorder="1" applyAlignment="1">
      <alignment horizontal="right" vertical="center" wrapText="1"/>
    </xf>
    <xf numFmtId="176" fontId="4" fillId="35" borderId="0" xfId="0" applyNumberFormat="1" applyFont="1" applyFill="1" applyBorder="1" applyAlignment="1">
      <alignment horizontal="right" vertical="top" wrapText="1"/>
    </xf>
    <xf numFmtId="0" fontId="0" fillId="34" borderId="19" xfId="0" applyFill="1" applyBorder="1" applyAlignment="1">
      <alignment vertical="center"/>
    </xf>
    <xf numFmtId="0" fontId="12" fillId="33" borderId="21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12" fillId="33" borderId="18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0" fillId="33" borderId="57" xfId="0" applyFill="1" applyBorder="1" applyAlignment="1">
      <alignment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4" fillId="36" borderId="21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11" fillId="33" borderId="14" xfId="0" applyFont="1" applyFill="1" applyBorder="1" applyAlignment="1">
      <alignment horizontal="center" wrapText="1"/>
    </xf>
    <xf numFmtId="176" fontId="9" fillId="0" borderId="14" xfId="0" applyNumberFormat="1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178" fontId="7" fillId="36" borderId="20" xfId="0" applyNumberFormat="1" applyFont="1" applyFill="1" applyBorder="1" applyAlignment="1">
      <alignment horizontal="center" vertical="center" wrapText="1"/>
    </xf>
    <xf numFmtId="176" fontId="7" fillId="36" borderId="21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vertical="top"/>
    </xf>
    <xf numFmtId="0" fontId="11" fillId="0" borderId="14" xfId="0" applyFont="1" applyFill="1" applyBorder="1" applyAlignment="1">
      <alignment horizontal="center" wrapText="1"/>
    </xf>
    <xf numFmtId="0" fontId="13" fillId="33" borderId="66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top" wrapText="1"/>
    </xf>
    <xf numFmtId="178" fontId="0" fillId="36" borderId="21" xfId="0" applyNumberFormat="1" applyFill="1" applyBorder="1" applyAlignment="1">
      <alignment vertical="top"/>
    </xf>
    <xf numFmtId="0" fontId="0" fillId="33" borderId="74" xfId="0" applyFill="1" applyBorder="1" applyAlignment="1">
      <alignment horizontal="right" vertical="top" wrapText="1"/>
    </xf>
    <xf numFmtId="0" fontId="0" fillId="33" borderId="75" xfId="0" applyFill="1" applyBorder="1" applyAlignment="1">
      <alignment horizontal="right" vertical="top" wrapText="1"/>
    </xf>
    <xf numFmtId="0" fontId="0" fillId="33" borderId="76" xfId="0" applyFill="1" applyBorder="1" applyAlignment="1">
      <alignment horizontal="right" vertical="top" wrapText="1"/>
    </xf>
    <xf numFmtId="0" fontId="0" fillId="33" borderId="77" xfId="0" applyFill="1" applyBorder="1" applyAlignment="1">
      <alignment horizontal="right" vertical="top" wrapText="1"/>
    </xf>
    <xf numFmtId="0" fontId="4" fillId="33" borderId="76" xfId="0" applyFon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left" vertical="top" wrapText="1"/>
    </xf>
    <xf numFmtId="0" fontId="0" fillId="33" borderId="64" xfId="0" applyFill="1" applyBorder="1" applyAlignment="1">
      <alignment horizontal="left" vertical="top" wrapText="1"/>
    </xf>
    <xf numFmtId="0" fontId="0" fillId="33" borderId="56" xfId="0" applyFill="1" applyBorder="1" applyAlignment="1">
      <alignment horizontal="left" vertical="top" wrapText="1"/>
    </xf>
    <xf numFmtId="0" fontId="0" fillId="33" borderId="64" xfId="0" applyFill="1" applyBorder="1" applyAlignment="1">
      <alignment horizontal="left" vertical="top" wrapText="1"/>
    </xf>
    <xf numFmtId="0" fontId="0" fillId="33" borderId="64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top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 wrapText="1"/>
    </xf>
    <xf numFmtId="177" fontId="3" fillId="33" borderId="18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36" borderId="11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zoomScalePageLayoutView="0" workbookViewId="0" topLeftCell="A31">
      <selection activeCell="M42" sqref="M42"/>
    </sheetView>
  </sheetViews>
  <sheetFormatPr defaultColWidth="9.00390625" defaultRowHeight="15.75"/>
  <cols>
    <col min="1" max="1" width="9.625" style="95" customWidth="1"/>
    <col min="2" max="2" width="23.25390625" style="95" customWidth="1"/>
    <col min="3" max="3" width="4.625" style="102" hidden="1" customWidth="1"/>
    <col min="4" max="4" width="4.50390625" style="103" hidden="1" customWidth="1"/>
    <col min="5" max="8" width="8.625" style="104" customWidth="1"/>
    <col min="9" max="9" width="8.625" style="105" customWidth="1"/>
    <col min="10" max="10" width="8.625" style="104" customWidth="1"/>
    <col min="11" max="12" width="8.625" style="102" hidden="1" customWidth="1"/>
    <col min="13" max="13" width="8.625" style="104" customWidth="1"/>
    <col min="14" max="14" width="8.625" style="95" customWidth="1"/>
    <col min="15" max="15" width="6.125" style="95" customWidth="1"/>
    <col min="16" max="16384" width="9.00390625" style="95" customWidth="1"/>
  </cols>
  <sheetData>
    <row r="1" ht="2.25" customHeight="1"/>
    <row r="2" spans="1:15" s="6" customFormat="1" ht="16.5" customHeight="1">
      <c r="A2" s="243"/>
      <c r="B2" s="4"/>
      <c r="C2" s="1"/>
      <c r="D2" s="2"/>
      <c r="E2" s="1"/>
      <c r="F2" s="427"/>
      <c r="G2" s="427"/>
      <c r="H2" s="427"/>
      <c r="I2" s="427"/>
      <c r="J2" s="3"/>
      <c r="K2" s="1"/>
      <c r="L2" s="1"/>
      <c r="M2" s="3"/>
      <c r="N2" s="4"/>
      <c r="O2" s="5"/>
    </row>
    <row r="3" spans="1:15" s="6" customFormat="1" ht="16.5" customHeight="1">
      <c r="A3" s="39"/>
      <c r="B3" s="8"/>
      <c r="C3" s="9"/>
      <c r="D3" s="10"/>
      <c r="E3" s="9"/>
      <c r="F3" s="430" t="s">
        <v>0</v>
      </c>
      <c r="G3" s="431"/>
      <c r="H3" s="431"/>
      <c r="I3" s="432"/>
      <c r="J3" s="11"/>
      <c r="K3" s="12"/>
      <c r="L3" s="12"/>
      <c r="M3" s="13"/>
      <c r="N3" s="14"/>
      <c r="O3" s="5"/>
    </row>
    <row r="4" spans="1:15" s="6" customFormat="1" ht="75.75" customHeight="1">
      <c r="A4" s="15" t="s">
        <v>1</v>
      </c>
      <c r="B4" s="16" t="s">
        <v>2</v>
      </c>
      <c r="C4" s="17" t="s">
        <v>285</v>
      </c>
      <c r="D4" s="18" t="s">
        <v>3</v>
      </c>
      <c r="E4" s="19" t="s">
        <v>311</v>
      </c>
      <c r="F4" s="106" t="s">
        <v>4</v>
      </c>
      <c r="G4" s="106" t="s">
        <v>5</v>
      </c>
      <c r="H4" s="107" t="s">
        <v>6</v>
      </c>
      <c r="I4" s="108" t="s">
        <v>7</v>
      </c>
      <c r="J4" s="20" t="s">
        <v>286</v>
      </c>
      <c r="K4" s="21" t="s">
        <v>287</v>
      </c>
      <c r="L4" s="21" t="s">
        <v>288</v>
      </c>
      <c r="M4" s="22" t="s">
        <v>8</v>
      </c>
      <c r="N4" s="23" t="s">
        <v>9</v>
      </c>
      <c r="O4" s="5"/>
    </row>
    <row r="5" spans="1:15" s="32" customFormat="1" ht="27" customHeight="1">
      <c r="A5" s="24"/>
      <c r="B5" s="25" t="s">
        <v>10</v>
      </c>
      <c r="C5" s="26">
        <f aca="true" t="shared" si="0" ref="C5:H5">SUM(C11,C18,C34,C40,C49,C52,C55,C58,C64)</f>
        <v>8228</v>
      </c>
      <c r="D5" s="26">
        <f t="shared" si="0"/>
        <v>52.37336669611743</v>
      </c>
      <c r="E5" s="26">
        <f t="shared" si="0"/>
        <v>1705</v>
      </c>
      <c r="F5" s="109">
        <f t="shared" si="0"/>
        <v>1050</v>
      </c>
      <c r="G5" s="109">
        <f t="shared" si="0"/>
        <v>655</v>
      </c>
      <c r="H5" s="109">
        <f t="shared" si="0"/>
        <v>94</v>
      </c>
      <c r="I5" s="110">
        <f>H5/E5</f>
        <v>0.05513196480938416</v>
      </c>
      <c r="J5" s="28">
        <f>SUM(J11,J18,J34,J40,J49,J52,J55,J58,J64)</f>
        <v>75777</v>
      </c>
      <c r="K5" s="26">
        <f>SUM(K11,K18,K34,K40,K49,K52,K55,K58)</f>
        <v>54</v>
      </c>
      <c r="L5" s="29">
        <f aca="true" t="shared" si="1" ref="L5:L58">K5/E5</f>
        <v>0.03167155425219941</v>
      </c>
      <c r="M5" s="26">
        <f aca="true" t="shared" si="2" ref="M5:M58">J5/E5</f>
        <v>44.44398826979472</v>
      </c>
      <c r="N5" s="30"/>
      <c r="O5" s="31"/>
    </row>
    <row r="6" spans="1:15" s="6" customFormat="1" ht="16.5" customHeight="1">
      <c r="A6" s="33" t="s">
        <v>11</v>
      </c>
      <c r="B6" s="34" t="s">
        <v>12</v>
      </c>
      <c r="C6" s="35">
        <v>0</v>
      </c>
      <c r="D6" s="36">
        <f aca="true" t="shared" si="3" ref="D6:D58">C6/E6</f>
        <v>0</v>
      </c>
      <c r="E6" s="35">
        <v>7</v>
      </c>
      <c r="F6" s="111">
        <v>0</v>
      </c>
      <c r="G6" s="111">
        <v>7</v>
      </c>
      <c r="H6" s="111">
        <v>0</v>
      </c>
      <c r="I6" s="112">
        <f aca="true" t="shared" si="4" ref="I6:I58">H6/E6</f>
        <v>0</v>
      </c>
      <c r="J6" s="37">
        <v>173</v>
      </c>
      <c r="K6" s="37">
        <v>0</v>
      </c>
      <c r="L6" s="38">
        <f t="shared" si="1"/>
        <v>0</v>
      </c>
      <c r="M6" s="35">
        <f t="shared" si="2"/>
        <v>24.714285714285715</v>
      </c>
      <c r="N6" s="14"/>
      <c r="O6" s="5"/>
    </row>
    <row r="7" spans="1:15" s="6" customFormat="1" ht="16.5" customHeight="1">
      <c r="A7" s="39" t="s">
        <v>13</v>
      </c>
      <c r="B7" s="40" t="s">
        <v>14</v>
      </c>
      <c r="C7" s="41">
        <v>247</v>
      </c>
      <c r="D7" s="42">
        <f t="shared" si="3"/>
        <v>6.861111111111111</v>
      </c>
      <c r="E7" s="41">
        <v>36</v>
      </c>
      <c r="F7" s="113">
        <v>14</v>
      </c>
      <c r="G7" s="113">
        <v>22</v>
      </c>
      <c r="H7" s="113">
        <v>0</v>
      </c>
      <c r="I7" s="114">
        <f t="shared" si="4"/>
        <v>0</v>
      </c>
      <c r="J7" s="43">
        <v>1590</v>
      </c>
      <c r="K7" s="43">
        <v>0</v>
      </c>
      <c r="L7" s="44">
        <f t="shared" si="1"/>
        <v>0</v>
      </c>
      <c r="M7" s="41">
        <f t="shared" si="2"/>
        <v>44.166666666666664</v>
      </c>
      <c r="N7" s="8"/>
      <c r="O7" s="5"/>
    </row>
    <row r="8" spans="1:15" s="6" customFormat="1" ht="16.5" customHeight="1">
      <c r="A8" s="39"/>
      <c r="B8" s="40" t="s">
        <v>15</v>
      </c>
      <c r="C8" s="41">
        <v>289</v>
      </c>
      <c r="D8" s="42">
        <f>C8/E8</f>
        <v>4.446153846153846</v>
      </c>
      <c r="E8" s="41">
        <v>65</v>
      </c>
      <c r="F8" s="113">
        <v>38</v>
      </c>
      <c r="G8" s="113">
        <v>27</v>
      </c>
      <c r="H8" s="113">
        <v>0</v>
      </c>
      <c r="I8" s="114">
        <f t="shared" si="4"/>
        <v>0</v>
      </c>
      <c r="J8" s="43">
        <v>1935</v>
      </c>
      <c r="K8" s="43">
        <v>2</v>
      </c>
      <c r="L8" s="44">
        <f t="shared" si="1"/>
        <v>0.03076923076923077</v>
      </c>
      <c r="M8" s="41">
        <f t="shared" si="2"/>
        <v>29.76923076923077</v>
      </c>
      <c r="N8" s="8"/>
      <c r="O8" s="5"/>
    </row>
    <row r="9" spans="1:15" s="6" customFormat="1" ht="16.5" customHeight="1">
      <c r="A9" s="39"/>
      <c r="B9" s="40" t="s">
        <v>16</v>
      </c>
      <c r="C9" s="41">
        <v>239</v>
      </c>
      <c r="D9" s="42">
        <f t="shared" si="3"/>
        <v>7.029411764705882</v>
      </c>
      <c r="E9" s="41">
        <v>34</v>
      </c>
      <c r="F9" s="113">
        <v>4</v>
      </c>
      <c r="G9" s="113">
        <v>30</v>
      </c>
      <c r="H9" s="113">
        <v>0</v>
      </c>
      <c r="I9" s="114">
        <f t="shared" si="4"/>
        <v>0</v>
      </c>
      <c r="J9" s="43">
        <v>1351</v>
      </c>
      <c r="K9" s="43">
        <v>1</v>
      </c>
      <c r="L9" s="44">
        <f t="shared" si="1"/>
        <v>0.029411764705882353</v>
      </c>
      <c r="M9" s="41">
        <f t="shared" si="2"/>
        <v>39.73529411764706</v>
      </c>
      <c r="N9" s="8"/>
      <c r="O9" s="5"/>
    </row>
    <row r="10" spans="1:15" s="6" customFormat="1" ht="16.5" customHeight="1">
      <c r="A10" s="39"/>
      <c r="B10" s="40" t="s">
        <v>17</v>
      </c>
      <c r="C10" s="45">
        <v>0</v>
      </c>
      <c r="D10" s="46">
        <f t="shared" si="3"/>
        <v>0</v>
      </c>
      <c r="E10" s="45">
        <v>69</v>
      </c>
      <c r="F10" s="115">
        <v>41</v>
      </c>
      <c r="G10" s="115">
        <v>28</v>
      </c>
      <c r="H10" s="115">
        <v>2</v>
      </c>
      <c r="I10" s="116">
        <f t="shared" si="4"/>
        <v>0.028985507246376812</v>
      </c>
      <c r="J10" s="47">
        <v>5046</v>
      </c>
      <c r="K10" s="47"/>
      <c r="L10" s="48">
        <f t="shared" si="1"/>
        <v>0</v>
      </c>
      <c r="M10" s="45">
        <f t="shared" si="2"/>
        <v>73.1304347826087</v>
      </c>
      <c r="N10" s="49"/>
      <c r="O10" s="5" t="s">
        <v>18</v>
      </c>
    </row>
    <row r="11" spans="1:15" s="57" customFormat="1" ht="16.5" customHeight="1">
      <c r="A11" s="39"/>
      <c r="B11" s="50" t="s">
        <v>19</v>
      </c>
      <c r="C11" s="51">
        <f aca="true" t="shared" si="5" ref="C11:H11">SUM(C6:C10)</f>
        <v>775</v>
      </c>
      <c r="D11" s="52">
        <f t="shared" si="3"/>
        <v>3.6729857819905214</v>
      </c>
      <c r="E11" s="51">
        <f>SUM(E6:E10)</f>
        <v>211</v>
      </c>
      <c r="F11" s="117">
        <f t="shared" si="5"/>
        <v>97</v>
      </c>
      <c r="G11" s="118">
        <f t="shared" si="5"/>
        <v>114</v>
      </c>
      <c r="H11" s="118">
        <f t="shared" si="5"/>
        <v>2</v>
      </c>
      <c r="I11" s="119">
        <f t="shared" si="4"/>
        <v>0.009478672985781991</v>
      </c>
      <c r="J11" s="51">
        <f>SUM(J6:J10)</f>
        <v>10095</v>
      </c>
      <c r="K11" s="51">
        <f>SUM(K6:K10)</f>
        <v>3</v>
      </c>
      <c r="L11" s="53">
        <f t="shared" si="1"/>
        <v>0.014218009478672985</v>
      </c>
      <c r="M11" s="54">
        <f t="shared" si="2"/>
        <v>47.843601895734594</v>
      </c>
      <c r="N11" s="55"/>
      <c r="O11" s="56"/>
    </row>
    <row r="12" spans="1:15" s="6" customFormat="1" ht="16.5" customHeight="1">
      <c r="A12" s="58" t="s">
        <v>20</v>
      </c>
      <c r="B12" s="34" t="s">
        <v>21</v>
      </c>
      <c r="C12" s="35">
        <v>0</v>
      </c>
      <c r="D12" s="36">
        <f t="shared" si="3"/>
        <v>0</v>
      </c>
      <c r="E12" s="59">
        <v>21</v>
      </c>
      <c r="F12" s="120">
        <v>18</v>
      </c>
      <c r="G12" s="111">
        <v>3</v>
      </c>
      <c r="H12" s="111">
        <v>0</v>
      </c>
      <c r="I12" s="121">
        <f t="shared" si="4"/>
        <v>0</v>
      </c>
      <c r="J12" s="37">
        <v>2194</v>
      </c>
      <c r="K12" s="37">
        <v>0</v>
      </c>
      <c r="L12" s="38">
        <f t="shared" si="1"/>
        <v>0</v>
      </c>
      <c r="M12" s="35">
        <f t="shared" si="2"/>
        <v>104.47619047619048</v>
      </c>
      <c r="N12" s="14"/>
      <c r="O12" s="5"/>
    </row>
    <row r="13" spans="1:15" s="6" customFormat="1" ht="16.5" customHeight="1">
      <c r="A13" s="39" t="s">
        <v>22</v>
      </c>
      <c r="B13" s="60" t="s">
        <v>23</v>
      </c>
      <c r="C13" s="41">
        <v>243</v>
      </c>
      <c r="D13" s="42">
        <f t="shared" si="3"/>
        <v>24.3</v>
      </c>
      <c r="E13" s="61">
        <v>10</v>
      </c>
      <c r="F13" s="122">
        <v>3</v>
      </c>
      <c r="G13" s="113">
        <v>7</v>
      </c>
      <c r="H13" s="113">
        <v>0</v>
      </c>
      <c r="I13" s="123">
        <f t="shared" si="4"/>
        <v>0</v>
      </c>
      <c r="J13" s="43">
        <v>524</v>
      </c>
      <c r="K13" s="43">
        <v>1</v>
      </c>
      <c r="L13" s="44">
        <f t="shared" si="1"/>
        <v>0.1</v>
      </c>
      <c r="M13" s="41">
        <f t="shared" si="2"/>
        <v>52.4</v>
      </c>
      <c r="N13" s="8"/>
      <c r="O13" s="5"/>
    </row>
    <row r="14" spans="1:15" s="6" customFormat="1" ht="16.5" customHeight="1">
      <c r="A14" s="39"/>
      <c r="B14" s="62" t="s">
        <v>24</v>
      </c>
      <c r="C14" s="41">
        <v>230</v>
      </c>
      <c r="D14" s="42">
        <f t="shared" si="3"/>
        <v>10</v>
      </c>
      <c r="E14" s="61">
        <v>23</v>
      </c>
      <c r="F14" s="122">
        <v>6</v>
      </c>
      <c r="G14" s="113">
        <v>17</v>
      </c>
      <c r="H14" s="113">
        <v>0</v>
      </c>
      <c r="I14" s="123">
        <f t="shared" si="4"/>
        <v>0</v>
      </c>
      <c r="J14" s="43">
        <v>1085</v>
      </c>
      <c r="K14" s="43">
        <v>1</v>
      </c>
      <c r="L14" s="44">
        <f t="shared" si="1"/>
        <v>0.043478260869565216</v>
      </c>
      <c r="M14" s="41">
        <f t="shared" si="2"/>
        <v>47.17391304347826</v>
      </c>
      <c r="N14" s="8"/>
      <c r="O14" s="5"/>
    </row>
    <row r="15" spans="1:15" s="6" customFormat="1" ht="16.5" customHeight="1">
      <c r="A15" s="39"/>
      <c r="B15" s="62" t="s">
        <v>25</v>
      </c>
      <c r="C15" s="41">
        <v>182</v>
      </c>
      <c r="D15" s="42">
        <f t="shared" si="3"/>
        <v>15.166666666666666</v>
      </c>
      <c r="E15" s="61">
        <v>12</v>
      </c>
      <c r="F15" s="122">
        <v>9</v>
      </c>
      <c r="G15" s="113">
        <v>3</v>
      </c>
      <c r="H15" s="113">
        <v>0</v>
      </c>
      <c r="I15" s="123">
        <f t="shared" si="4"/>
        <v>0</v>
      </c>
      <c r="J15" s="43">
        <v>640</v>
      </c>
      <c r="K15" s="43">
        <v>1</v>
      </c>
      <c r="L15" s="44">
        <f t="shared" si="1"/>
        <v>0.08333333333333333</v>
      </c>
      <c r="M15" s="41">
        <f t="shared" si="2"/>
        <v>53.333333333333336</v>
      </c>
      <c r="N15" s="8"/>
      <c r="O15" s="5"/>
    </row>
    <row r="16" spans="1:15" s="6" customFormat="1" ht="16.5" customHeight="1">
      <c r="A16" s="39"/>
      <c r="B16" s="62" t="s">
        <v>26</v>
      </c>
      <c r="C16" s="41">
        <v>148</v>
      </c>
      <c r="D16" s="42">
        <f t="shared" si="3"/>
        <v>7.7894736842105265</v>
      </c>
      <c r="E16" s="61">
        <v>19</v>
      </c>
      <c r="F16" s="122">
        <v>11</v>
      </c>
      <c r="G16" s="113">
        <v>8</v>
      </c>
      <c r="H16" s="113">
        <v>4</v>
      </c>
      <c r="I16" s="123">
        <f t="shared" si="4"/>
        <v>0.21052631578947367</v>
      </c>
      <c r="J16" s="43">
        <v>483</v>
      </c>
      <c r="K16" s="43">
        <v>2</v>
      </c>
      <c r="L16" s="44">
        <f t="shared" si="1"/>
        <v>0.10526315789473684</v>
      </c>
      <c r="M16" s="41">
        <f t="shared" si="2"/>
        <v>25.42105263157895</v>
      </c>
      <c r="N16" s="8"/>
      <c r="O16" s="5"/>
    </row>
    <row r="17" spans="1:15" s="6" customFormat="1" ht="16.5" customHeight="1">
      <c r="A17" s="39"/>
      <c r="B17" s="63" t="s">
        <v>27</v>
      </c>
      <c r="C17" s="64">
        <v>190</v>
      </c>
      <c r="D17" s="42">
        <f t="shared" si="3"/>
        <v>11.875</v>
      </c>
      <c r="E17" s="65">
        <v>16</v>
      </c>
      <c r="F17" s="122">
        <v>2</v>
      </c>
      <c r="G17" s="113">
        <v>14</v>
      </c>
      <c r="H17" s="113">
        <v>0</v>
      </c>
      <c r="I17" s="123">
        <f t="shared" si="4"/>
        <v>0</v>
      </c>
      <c r="J17" s="43">
        <v>824</v>
      </c>
      <c r="K17" s="43">
        <v>0</v>
      </c>
      <c r="L17" s="44">
        <f t="shared" si="1"/>
        <v>0</v>
      </c>
      <c r="M17" s="64">
        <f t="shared" si="2"/>
        <v>51.5</v>
      </c>
      <c r="N17" s="8"/>
      <c r="O17" s="5"/>
    </row>
    <row r="18" spans="1:15" s="57" customFormat="1" ht="16.5" customHeight="1">
      <c r="A18" s="39"/>
      <c r="B18" s="50" t="s">
        <v>28</v>
      </c>
      <c r="C18" s="66">
        <f>SUM(C12:C17)</f>
        <v>993</v>
      </c>
      <c r="D18" s="67">
        <f t="shared" si="3"/>
        <v>9.831683168316832</v>
      </c>
      <c r="E18" s="68">
        <f>SUM(E12:E17)</f>
        <v>101</v>
      </c>
      <c r="F18" s="124">
        <f>SUM(F12:F17)</f>
        <v>49</v>
      </c>
      <c r="G18" s="124">
        <f>SUM(G12:G17)</f>
        <v>52</v>
      </c>
      <c r="H18" s="124">
        <f>SUM(H12:H17)</f>
        <v>4</v>
      </c>
      <c r="I18" s="119">
        <f t="shared" si="4"/>
        <v>0.039603960396039604</v>
      </c>
      <c r="J18" s="66">
        <f>SUM(J12:J17)</f>
        <v>5750</v>
      </c>
      <c r="K18" s="66">
        <f>SUM(K12:K17)</f>
        <v>5</v>
      </c>
      <c r="L18" s="53">
        <f t="shared" si="1"/>
        <v>0.04950495049504951</v>
      </c>
      <c r="M18" s="54">
        <f t="shared" si="2"/>
        <v>56.93069306930693</v>
      </c>
      <c r="N18" s="69"/>
      <c r="O18" s="56"/>
    </row>
    <row r="19" spans="1:15" s="6" customFormat="1" ht="19.5" customHeight="1">
      <c r="A19" s="39" t="s">
        <v>29</v>
      </c>
      <c r="B19" s="70" t="s">
        <v>30</v>
      </c>
      <c r="C19" s="35">
        <v>0</v>
      </c>
      <c r="D19" s="36" t="e">
        <f>C19/E19</f>
        <v>#DIV/0!</v>
      </c>
      <c r="E19" s="59">
        <v>0</v>
      </c>
      <c r="F19" s="120">
        <v>0</v>
      </c>
      <c r="G19" s="111">
        <v>0</v>
      </c>
      <c r="H19" s="111">
        <v>0</v>
      </c>
      <c r="I19" s="121">
        <v>0</v>
      </c>
      <c r="J19" s="37">
        <v>0</v>
      </c>
      <c r="K19" s="37">
        <v>0</v>
      </c>
      <c r="L19" s="38" t="e">
        <f t="shared" si="1"/>
        <v>#DIV/0!</v>
      </c>
      <c r="M19" s="71">
        <v>0</v>
      </c>
      <c r="N19" s="14"/>
      <c r="O19" s="5"/>
    </row>
    <row r="20" spans="1:15" s="6" customFormat="1" ht="18" customHeight="1">
      <c r="A20" s="39" t="s">
        <v>31</v>
      </c>
      <c r="B20" s="72" t="s">
        <v>32</v>
      </c>
      <c r="C20" s="41">
        <v>82</v>
      </c>
      <c r="D20" s="42">
        <f t="shared" si="3"/>
        <v>6.833333333333333</v>
      </c>
      <c r="E20" s="61">
        <v>12</v>
      </c>
      <c r="F20" s="122">
        <v>5</v>
      </c>
      <c r="G20" s="113">
        <v>7</v>
      </c>
      <c r="H20" s="113">
        <v>1</v>
      </c>
      <c r="I20" s="123">
        <f t="shared" si="4"/>
        <v>0.08333333333333333</v>
      </c>
      <c r="J20" s="43">
        <v>275</v>
      </c>
      <c r="K20" s="43">
        <v>1</v>
      </c>
      <c r="L20" s="44">
        <f t="shared" si="1"/>
        <v>0.08333333333333333</v>
      </c>
      <c r="M20" s="73">
        <f t="shared" si="2"/>
        <v>22.916666666666668</v>
      </c>
      <c r="N20" s="8"/>
      <c r="O20" s="5"/>
    </row>
    <row r="21" spans="1:15" s="6" customFormat="1" ht="16.5" customHeight="1">
      <c r="A21" s="39"/>
      <c r="B21" s="74" t="s">
        <v>33</v>
      </c>
      <c r="C21" s="41">
        <v>138</v>
      </c>
      <c r="D21" s="42">
        <f t="shared" si="3"/>
        <v>19.714285714285715</v>
      </c>
      <c r="E21" s="61">
        <v>7</v>
      </c>
      <c r="F21" s="122">
        <v>4</v>
      </c>
      <c r="G21" s="113">
        <v>3</v>
      </c>
      <c r="H21" s="113">
        <v>3</v>
      </c>
      <c r="I21" s="123">
        <f t="shared" si="4"/>
        <v>0.42857142857142855</v>
      </c>
      <c r="J21" s="43">
        <v>257</v>
      </c>
      <c r="K21" s="43">
        <v>0</v>
      </c>
      <c r="L21" s="44">
        <f t="shared" si="1"/>
        <v>0</v>
      </c>
      <c r="M21" s="73">
        <f t="shared" si="2"/>
        <v>36.714285714285715</v>
      </c>
      <c r="N21" s="8"/>
      <c r="O21" s="5"/>
    </row>
    <row r="22" spans="1:15" s="6" customFormat="1" ht="16.5" customHeight="1">
      <c r="A22" s="39"/>
      <c r="B22" s="75" t="s">
        <v>34</v>
      </c>
      <c r="C22" s="41">
        <v>42</v>
      </c>
      <c r="D22" s="42">
        <f t="shared" si="3"/>
        <v>4.2</v>
      </c>
      <c r="E22" s="61">
        <v>10</v>
      </c>
      <c r="F22" s="122">
        <v>7</v>
      </c>
      <c r="G22" s="113">
        <v>3</v>
      </c>
      <c r="H22" s="113">
        <v>0</v>
      </c>
      <c r="I22" s="123">
        <f t="shared" si="4"/>
        <v>0</v>
      </c>
      <c r="J22" s="43">
        <v>272</v>
      </c>
      <c r="K22" s="43">
        <v>0</v>
      </c>
      <c r="L22" s="44">
        <f t="shared" si="1"/>
        <v>0</v>
      </c>
      <c r="M22" s="73">
        <f t="shared" si="2"/>
        <v>27.2</v>
      </c>
      <c r="N22" s="8"/>
      <c r="O22" s="5"/>
    </row>
    <row r="23" spans="1:15" s="6" customFormat="1" ht="16.5" customHeight="1">
      <c r="A23" s="39"/>
      <c r="B23" s="76" t="s">
        <v>35</v>
      </c>
      <c r="C23" s="41">
        <v>219</v>
      </c>
      <c r="D23" s="42">
        <f t="shared" si="3"/>
        <v>8.11111111111111</v>
      </c>
      <c r="E23" s="61">
        <v>27</v>
      </c>
      <c r="F23" s="122">
        <v>13</v>
      </c>
      <c r="G23" s="113">
        <v>14</v>
      </c>
      <c r="H23" s="113">
        <v>5</v>
      </c>
      <c r="I23" s="123">
        <f t="shared" si="4"/>
        <v>0.18518518518518517</v>
      </c>
      <c r="J23" s="43">
        <v>922</v>
      </c>
      <c r="K23" s="43">
        <v>3</v>
      </c>
      <c r="L23" s="44">
        <f t="shared" si="1"/>
        <v>0.1111111111111111</v>
      </c>
      <c r="M23" s="73">
        <f t="shared" si="2"/>
        <v>34.148148148148145</v>
      </c>
      <c r="N23" s="8"/>
      <c r="O23" s="5"/>
    </row>
    <row r="24" spans="1:15" s="6" customFormat="1" ht="16.5" customHeight="1">
      <c r="A24" s="39"/>
      <c r="B24" s="76" t="s">
        <v>36</v>
      </c>
      <c r="C24" s="41">
        <v>180</v>
      </c>
      <c r="D24" s="42">
        <f t="shared" si="3"/>
        <v>5.454545454545454</v>
      </c>
      <c r="E24" s="61">
        <v>33</v>
      </c>
      <c r="F24" s="122">
        <v>11</v>
      </c>
      <c r="G24" s="113">
        <v>22</v>
      </c>
      <c r="H24" s="113">
        <v>2</v>
      </c>
      <c r="I24" s="123">
        <f t="shared" si="4"/>
        <v>0.06060606060606061</v>
      </c>
      <c r="J24" s="43">
        <v>995</v>
      </c>
      <c r="K24" s="43">
        <v>0</v>
      </c>
      <c r="L24" s="44">
        <f t="shared" si="1"/>
        <v>0</v>
      </c>
      <c r="M24" s="73">
        <f t="shared" si="2"/>
        <v>30.151515151515152</v>
      </c>
      <c r="N24" s="8"/>
      <c r="O24" s="5"/>
    </row>
    <row r="25" spans="1:15" s="6" customFormat="1" ht="16.5" customHeight="1">
      <c r="A25" s="39"/>
      <c r="B25" s="76" t="s">
        <v>37</v>
      </c>
      <c r="C25" s="41">
        <v>283</v>
      </c>
      <c r="D25" s="42">
        <f t="shared" si="3"/>
        <v>6.431818181818182</v>
      </c>
      <c r="E25" s="61">
        <v>44</v>
      </c>
      <c r="F25" s="122">
        <v>18</v>
      </c>
      <c r="G25" s="113">
        <v>26</v>
      </c>
      <c r="H25" s="113">
        <v>3</v>
      </c>
      <c r="I25" s="123">
        <f t="shared" si="4"/>
        <v>0.06818181818181818</v>
      </c>
      <c r="J25" s="43">
        <v>1263</v>
      </c>
      <c r="K25" s="43">
        <v>0</v>
      </c>
      <c r="L25" s="44">
        <f t="shared" si="1"/>
        <v>0</v>
      </c>
      <c r="M25" s="73">
        <f t="shared" si="2"/>
        <v>28.704545454545453</v>
      </c>
      <c r="N25" s="8"/>
      <c r="O25" s="5"/>
    </row>
    <row r="26" spans="1:15" s="6" customFormat="1" ht="16.5" customHeight="1">
      <c r="A26" s="39"/>
      <c r="B26" s="76" t="s">
        <v>38</v>
      </c>
      <c r="C26" s="41">
        <v>247</v>
      </c>
      <c r="D26" s="42">
        <f t="shared" si="3"/>
        <v>10.73913043478261</v>
      </c>
      <c r="E26" s="61">
        <v>23</v>
      </c>
      <c r="F26" s="122">
        <v>12</v>
      </c>
      <c r="G26" s="113">
        <v>11</v>
      </c>
      <c r="H26" s="113">
        <v>2</v>
      </c>
      <c r="I26" s="123">
        <f t="shared" si="4"/>
        <v>0.08695652173913043</v>
      </c>
      <c r="J26" s="43">
        <v>1030</v>
      </c>
      <c r="K26" s="43">
        <v>1</v>
      </c>
      <c r="L26" s="44">
        <f t="shared" si="1"/>
        <v>0.043478260869565216</v>
      </c>
      <c r="M26" s="73">
        <f t="shared" si="2"/>
        <v>44.78260869565217</v>
      </c>
      <c r="N26" s="8"/>
      <c r="O26" s="5"/>
    </row>
    <row r="27" spans="1:15" s="6" customFormat="1" ht="16.5" customHeight="1">
      <c r="A27" s="39"/>
      <c r="B27" s="76" t="s">
        <v>39</v>
      </c>
      <c r="C27" s="41">
        <v>202</v>
      </c>
      <c r="D27" s="42">
        <f t="shared" si="3"/>
        <v>8.782608695652174</v>
      </c>
      <c r="E27" s="61">
        <v>23</v>
      </c>
      <c r="F27" s="122">
        <v>10</v>
      </c>
      <c r="G27" s="113">
        <v>13</v>
      </c>
      <c r="H27" s="113">
        <v>3</v>
      </c>
      <c r="I27" s="123">
        <f t="shared" si="4"/>
        <v>0.13043478260869565</v>
      </c>
      <c r="J27" s="43">
        <v>834</v>
      </c>
      <c r="K27" s="43">
        <v>1</v>
      </c>
      <c r="L27" s="44">
        <f t="shared" si="1"/>
        <v>0.043478260869565216</v>
      </c>
      <c r="M27" s="73">
        <f t="shared" si="2"/>
        <v>36.26086956521739</v>
      </c>
      <c r="N27" s="8"/>
      <c r="O27" s="5"/>
    </row>
    <row r="28" spans="1:15" s="6" customFormat="1" ht="16.5" customHeight="1">
      <c r="A28" s="39"/>
      <c r="B28" s="76" t="s">
        <v>40</v>
      </c>
      <c r="C28" s="41">
        <v>188</v>
      </c>
      <c r="D28" s="42">
        <f t="shared" si="3"/>
        <v>10.444444444444445</v>
      </c>
      <c r="E28" s="61">
        <v>18</v>
      </c>
      <c r="F28" s="122">
        <v>7</v>
      </c>
      <c r="G28" s="113">
        <v>11</v>
      </c>
      <c r="H28" s="113">
        <v>1</v>
      </c>
      <c r="I28" s="123">
        <f t="shared" si="4"/>
        <v>0.05555555555555555</v>
      </c>
      <c r="J28" s="43">
        <v>498</v>
      </c>
      <c r="K28" s="43">
        <v>1</v>
      </c>
      <c r="L28" s="44">
        <f t="shared" si="1"/>
        <v>0.05555555555555555</v>
      </c>
      <c r="M28" s="73">
        <f t="shared" si="2"/>
        <v>27.666666666666668</v>
      </c>
      <c r="N28" s="8"/>
      <c r="O28" s="5"/>
    </row>
    <row r="29" spans="1:15" s="6" customFormat="1" ht="16.5" customHeight="1">
      <c r="A29" s="39"/>
      <c r="B29" s="76" t="s">
        <v>41</v>
      </c>
      <c r="C29" s="41">
        <v>205</v>
      </c>
      <c r="D29" s="42">
        <f t="shared" si="3"/>
        <v>6.612903225806452</v>
      </c>
      <c r="E29" s="61">
        <v>31</v>
      </c>
      <c r="F29" s="122">
        <v>14</v>
      </c>
      <c r="G29" s="113">
        <v>17</v>
      </c>
      <c r="H29" s="113">
        <v>3</v>
      </c>
      <c r="I29" s="123">
        <f t="shared" si="4"/>
        <v>0.0967741935483871</v>
      </c>
      <c r="J29" s="43">
        <v>1254</v>
      </c>
      <c r="K29" s="43">
        <v>1</v>
      </c>
      <c r="L29" s="44">
        <f t="shared" si="1"/>
        <v>0.03225806451612903</v>
      </c>
      <c r="M29" s="73">
        <f t="shared" si="2"/>
        <v>40.45161290322581</v>
      </c>
      <c r="N29" s="8"/>
      <c r="O29" s="5"/>
    </row>
    <row r="30" spans="1:15" s="6" customFormat="1" ht="16.5" customHeight="1">
      <c r="A30" s="39"/>
      <c r="B30" s="76" t="s">
        <v>42</v>
      </c>
      <c r="C30" s="41">
        <v>198</v>
      </c>
      <c r="D30" s="42">
        <f t="shared" si="3"/>
        <v>4.304347826086956</v>
      </c>
      <c r="E30" s="61">
        <v>46</v>
      </c>
      <c r="F30" s="122">
        <v>21</v>
      </c>
      <c r="G30" s="113">
        <v>25</v>
      </c>
      <c r="H30" s="113">
        <v>12</v>
      </c>
      <c r="I30" s="123">
        <f t="shared" si="4"/>
        <v>0.2608695652173913</v>
      </c>
      <c r="J30" s="43">
        <v>1307</v>
      </c>
      <c r="K30" s="43">
        <v>3</v>
      </c>
      <c r="L30" s="44">
        <f t="shared" si="1"/>
        <v>0.06521739130434782</v>
      </c>
      <c r="M30" s="73">
        <f t="shared" si="2"/>
        <v>28.41304347826087</v>
      </c>
      <c r="N30" s="8"/>
      <c r="O30" s="5"/>
    </row>
    <row r="31" spans="1:15" s="6" customFormat="1" ht="16.5" customHeight="1">
      <c r="A31" s="39"/>
      <c r="B31" s="76" t="s">
        <v>43</v>
      </c>
      <c r="C31" s="41">
        <v>226</v>
      </c>
      <c r="D31" s="42">
        <f t="shared" si="3"/>
        <v>6.647058823529412</v>
      </c>
      <c r="E31" s="61">
        <v>34</v>
      </c>
      <c r="F31" s="122">
        <v>15</v>
      </c>
      <c r="G31" s="113">
        <v>19</v>
      </c>
      <c r="H31" s="113">
        <v>2</v>
      </c>
      <c r="I31" s="123">
        <f t="shared" si="4"/>
        <v>0.058823529411764705</v>
      </c>
      <c r="J31" s="43">
        <v>1349</v>
      </c>
      <c r="K31" s="43">
        <v>4</v>
      </c>
      <c r="L31" s="44">
        <f t="shared" si="1"/>
        <v>0.11764705882352941</v>
      </c>
      <c r="M31" s="73">
        <f t="shared" si="2"/>
        <v>39.6764705882353</v>
      </c>
      <c r="N31" s="8"/>
      <c r="O31" s="5"/>
    </row>
    <row r="32" spans="1:15" s="6" customFormat="1" ht="16.5" customHeight="1">
      <c r="A32" s="39"/>
      <c r="B32" s="76" t="s">
        <v>44</v>
      </c>
      <c r="C32" s="41">
        <v>246</v>
      </c>
      <c r="D32" s="42">
        <f t="shared" si="3"/>
        <v>6.473684210526316</v>
      </c>
      <c r="E32" s="61">
        <v>38</v>
      </c>
      <c r="F32" s="122">
        <v>13</v>
      </c>
      <c r="G32" s="113">
        <v>25</v>
      </c>
      <c r="H32" s="113">
        <v>1</v>
      </c>
      <c r="I32" s="123">
        <f t="shared" si="4"/>
        <v>0.02631578947368421</v>
      </c>
      <c r="J32" s="43">
        <v>1615</v>
      </c>
      <c r="K32" s="43">
        <v>0</v>
      </c>
      <c r="L32" s="44">
        <f t="shared" si="1"/>
        <v>0</v>
      </c>
      <c r="M32" s="73">
        <f t="shared" si="2"/>
        <v>42.5</v>
      </c>
      <c r="N32" s="8"/>
      <c r="O32" s="5"/>
    </row>
    <row r="33" spans="1:15" s="6" customFormat="1" ht="16.5" customHeight="1">
      <c r="A33" s="39"/>
      <c r="B33" s="77" t="s">
        <v>45</v>
      </c>
      <c r="C33" s="45">
        <v>225</v>
      </c>
      <c r="D33" s="46">
        <f t="shared" si="3"/>
        <v>6.081081081081081</v>
      </c>
      <c r="E33" s="78">
        <v>37</v>
      </c>
      <c r="F33" s="125">
        <v>20</v>
      </c>
      <c r="G33" s="115">
        <v>17</v>
      </c>
      <c r="H33" s="115">
        <v>7</v>
      </c>
      <c r="I33" s="126">
        <f t="shared" si="4"/>
        <v>0.1891891891891892</v>
      </c>
      <c r="J33" s="47">
        <v>1374</v>
      </c>
      <c r="K33" s="47">
        <v>0</v>
      </c>
      <c r="L33" s="48">
        <f t="shared" si="1"/>
        <v>0</v>
      </c>
      <c r="M33" s="79">
        <f t="shared" si="2"/>
        <v>37.13513513513514</v>
      </c>
      <c r="N33" s="49"/>
      <c r="O33" s="5"/>
    </row>
    <row r="34" spans="1:15" s="57" customFormat="1" ht="16.5">
      <c r="A34" s="39"/>
      <c r="B34" s="50" t="s">
        <v>46</v>
      </c>
      <c r="C34" s="80">
        <f aca="true" t="shared" si="6" ref="C34:H34">SUM(C19:C33)</f>
        <v>2681</v>
      </c>
      <c r="D34" s="52">
        <f t="shared" si="3"/>
        <v>7</v>
      </c>
      <c r="E34" s="81">
        <f t="shared" si="6"/>
        <v>383</v>
      </c>
      <c r="F34" s="127">
        <f t="shared" si="6"/>
        <v>170</v>
      </c>
      <c r="G34" s="127">
        <f t="shared" si="6"/>
        <v>213</v>
      </c>
      <c r="H34" s="127">
        <f t="shared" si="6"/>
        <v>45</v>
      </c>
      <c r="I34" s="119">
        <f t="shared" si="4"/>
        <v>0.1174934725848564</v>
      </c>
      <c r="J34" s="80">
        <f>SUM(J19:J33)</f>
        <v>13245</v>
      </c>
      <c r="K34" s="80">
        <f>SUM(K19:K33)</f>
        <v>15</v>
      </c>
      <c r="L34" s="53">
        <f t="shared" si="1"/>
        <v>0.0391644908616188</v>
      </c>
      <c r="M34" s="54">
        <f t="shared" si="2"/>
        <v>34.5822454308094</v>
      </c>
      <c r="N34" s="69"/>
      <c r="O34" s="56"/>
    </row>
    <row r="35" spans="1:15" s="6" customFormat="1" ht="14.25" customHeight="1">
      <c r="A35" s="39" t="s">
        <v>47</v>
      </c>
      <c r="B35" s="70" t="s">
        <v>48</v>
      </c>
      <c r="C35" s="35">
        <v>0</v>
      </c>
      <c r="D35" s="36" t="e">
        <f t="shared" si="3"/>
        <v>#DIV/0!</v>
      </c>
      <c r="E35" s="59">
        <v>0</v>
      </c>
      <c r="F35" s="120">
        <v>0</v>
      </c>
      <c r="G35" s="111">
        <v>0</v>
      </c>
      <c r="H35" s="111">
        <v>0</v>
      </c>
      <c r="I35" s="121" t="e">
        <f t="shared" si="4"/>
        <v>#DIV/0!</v>
      </c>
      <c r="J35" s="37">
        <v>0</v>
      </c>
      <c r="K35" s="82">
        <v>0</v>
      </c>
      <c r="L35" s="38" t="e">
        <f t="shared" si="1"/>
        <v>#DIV/0!</v>
      </c>
      <c r="M35" s="71" t="e">
        <f t="shared" si="2"/>
        <v>#DIV/0!</v>
      </c>
      <c r="N35" s="14"/>
      <c r="O35" s="5"/>
    </row>
    <row r="36" spans="1:15" s="6" customFormat="1" ht="16.5" customHeight="1">
      <c r="A36" s="39" t="s">
        <v>49</v>
      </c>
      <c r="B36" s="83" t="s">
        <v>50</v>
      </c>
      <c r="C36" s="41">
        <v>221</v>
      </c>
      <c r="D36" s="42">
        <f t="shared" si="3"/>
        <v>3.112676056338028</v>
      </c>
      <c r="E36" s="61">
        <v>71</v>
      </c>
      <c r="F36" s="122">
        <v>50</v>
      </c>
      <c r="G36" s="113">
        <v>21</v>
      </c>
      <c r="H36" s="113">
        <v>7</v>
      </c>
      <c r="I36" s="123">
        <f t="shared" si="4"/>
        <v>0.09859154929577464</v>
      </c>
      <c r="J36" s="43">
        <v>3086</v>
      </c>
      <c r="K36" s="84">
        <v>1</v>
      </c>
      <c r="L36" s="44">
        <f t="shared" si="1"/>
        <v>0.014084507042253521</v>
      </c>
      <c r="M36" s="73">
        <f t="shared" si="2"/>
        <v>43.46478873239437</v>
      </c>
      <c r="N36" s="8"/>
      <c r="O36" s="5"/>
    </row>
    <row r="37" spans="1:15" s="6" customFormat="1" ht="16.5" customHeight="1">
      <c r="A37" s="39"/>
      <c r="B37" s="85" t="s">
        <v>51</v>
      </c>
      <c r="C37" s="41">
        <v>307</v>
      </c>
      <c r="D37" s="42">
        <f t="shared" si="3"/>
        <v>5.685185185185185</v>
      </c>
      <c r="E37" s="61">
        <v>54</v>
      </c>
      <c r="F37" s="122">
        <v>45</v>
      </c>
      <c r="G37" s="113">
        <v>9</v>
      </c>
      <c r="H37" s="113">
        <v>0</v>
      </c>
      <c r="I37" s="123">
        <f t="shared" si="4"/>
        <v>0</v>
      </c>
      <c r="J37" s="43">
        <v>2690</v>
      </c>
      <c r="K37" s="84">
        <v>1</v>
      </c>
      <c r="L37" s="44">
        <f t="shared" si="1"/>
        <v>0.018518518518518517</v>
      </c>
      <c r="M37" s="73">
        <f t="shared" si="2"/>
        <v>49.81481481481482</v>
      </c>
      <c r="N37" s="8"/>
      <c r="O37" s="5"/>
    </row>
    <row r="38" spans="1:15" s="6" customFormat="1" ht="16.5" customHeight="1">
      <c r="A38" s="39"/>
      <c r="B38" s="76" t="s">
        <v>52</v>
      </c>
      <c r="C38" s="41">
        <v>249</v>
      </c>
      <c r="D38" s="42">
        <f t="shared" si="3"/>
        <v>3.890625</v>
      </c>
      <c r="E38" s="61">
        <v>64</v>
      </c>
      <c r="F38" s="122">
        <v>39</v>
      </c>
      <c r="G38" s="113">
        <v>25</v>
      </c>
      <c r="H38" s="113">
        <v>1</v>
      </c>
      <c r="I38" s="123">
        <f t="shared" si="4"/>
        <v>0.015625</v>
      </c>
      <c r="J38" s="43">
        <v>2642</v>
      </c>
      <c r="K38" s="84">
        <v>3</v>
      </c>
      <c r="L38" s="44">
        <f t="shared" si="1"/>
        <v>0.046875</v>
      </c>
      <c r="M38" s="73">
        <f t="shared" si="2"/>
        <v>41.28125</v>
      </c>
      <c r="N38" s="8"/>
      <c r="O38" s="5"/>
    </row>
    <row r="39" spans="1:15" s="6" customFormat="1" ht="16.5" customHeight="1">
      <c r="A39" s="39"/>
      <c r="B39" s="86" t="s">
        <v>53</v>
      </c>
      <c r="C39" s="64">
        <v>189</v>
      </c>
      <c r="D39" s="42">
        <f t="shared" si="3"/>
        <v>7</v>
      </c>
      <c r="E39" s="65">
        <v>27</v>
      </c>
      <c r="F39" s="122">
        <v>17</v>
      </c>
      <c r="G39" s="113">
        <v>10</v>
      </c>
      <c r="H39" s="113">
        <v>8</v>
      </c>
      <c r="I39" s="123">
        <f t="shared" si="4"/>
        <v>0.2962962962962963</v>
      </c>
      <c r="J39" s="43">
        <v>821</v>
      </c>
      <c r="K39" s="84">
        <v>2</v>
      </c>
      <c r="L39" s="44">
        <f t="shared" si="1"/>
        <v>0.07407407407407407</v>
      </c>
      <c r="M39" s="73">
        <f t="shared" si="2"/>
        <v>30.40740740740741</v>
      </c>
      <c r="N39" s="8"/>
      <c r="O39" s="5"/>
    </row>
    <row r="40" spans="1:15" s="57" customFormat="1" ht="16.5" customHeight="1">
      <c r="A40" s="39"/>
      <c r="B40" s="50" t="s">
        <v>54</v>
      </c>
      <c r="C40" s="66">
        <f>SUM(C35:C39)</f>
        <v>966</v>
      </c>
      <c r="D40" s="67">
        <f t="shared" si="3"/>
        <v>4.472222222222222</v>
      </c>
      <c r="E40" s="68">
        <f>SUM(E35:E39)</f>
        <v>216</v>
      </c>
      <c r="F40" s="124">
        <f>SUM(F35:F39)</f>
        <v>151</v>
      </c>
      <c r="G40" s="124">
        <f>SUM(G35:G39)</f>
        <v>65</v>
      </c>
      <c r="H40" s="124">
        <f>SUM(H35:H39)</f>
        <v>16</v>
      </c>
      <c r="I40" s="119">
        <f t="shared" si="4"/>
        <v>0.07407407407407407</v>
      </c>
      <c r="J40" s="66">
        <f>SUM(J35:J39)</f>
        <v>9239</v>
      </c>
      <c r="K40" s="66">
        <f>SUM(K35:K39)</f>
        <v>7</v>
      </c>
      <c r="L40" s="53">
        <f t="shared" si="1"/>
        <v>0.032407407407407406</v>
      </c>
      <c r="M40" s="54">
        <f t="shared" si="2"/>
        <v>42.773148148148145</v>
      </c>
      <c r="N40" s="69"/>
      <c r="O40" s="56"/>
    </row>
    <row r="41" spans="1:15" s="6" customFormat="1" ht="16.5" customHeight="1">
      <c r="A41" s="58" t="s">
        <v>55</v>
      </c>
      <c r="B41" s="70" t="s">
        <v>56</v>
      </c>
      <c r="C41" s="35">
        <v>0</v>
      </c>
      <c r="D41" s="36" t="e">
        <f t="shared" si="3"/>
        <v>#DIV/0!</v>
      </c>
      <c r="E41" s="59">
        <v>0</v>
      </c>
      <c r="F41" s="120">
        <v>0</v>
      </c>
      <c r="G41" s="111">
        <v>0</v>
      </c>
      <c r="H41" s="111">
        <v>0</v>
      </c>
      <c r="I41" s="121">
        <v>0</v>
      </c>
      <c r="J41" s="37">
        <v>0</v>
      </c>
      <c r="K41" s="82">
        <v>0</v>
      </c>
      <c r="L41" s="38" t="e">
        <f t="shared" si="1"/>
        <v>#DIV/0!</v>
      </c>
      <c r="M41" s="71">
        <v>0</v>
      </c>
      <c r="N41" s="14"/>
      <c r="O41" s="5"/>
    </row>
    <row r="42" spans="1:15" s="6" customFormat="1" ht="16.5" customHeight="1">
      <c r="A42" s="249"/>
      <c r="B42" s="387" t="s">
        <v>312</v>
      </c>
      <c r="C42" s="267"/>
      <c r="D42" s="42"/>
      <c r="E42" s="268">
        <v>9</v>
      </c>
      <c r="F42" s="122">
        <v>5</v>
      </c>
      <c r="G42" s="113">
        <v>4</v>
      </c>
      <c r="H42" s="113">
        <v>1</v>
      </c>
      <c r="I42" s="121">
        <v>0</v>
      </c>
      <c r="J42" s="43">
        <v>19</v>
      </c>
      <c r="K42" s="84"/>
      <c r="L42" s="44"/>
      <c r="M42" s="73"/>
      <c r="N42" s="8"/>
      <c r="O42" s="5"/>
    </row>
    <row r="43" spans="1:15" s="6" customFormat="1" ht="16.5" customHeight="1">
      <c r="A43" s="39" t="s">
        <v>57</v>
      </c>
      <c r="B43" s="83" t="s">
        <v>58</v>
      </c>
      <c r="C43" s="41">
        <v>379</v>
      </c>
      <c r="D43" s="42">
        <f t="shared" si="3"/>
        <v>8.063829787234043</v>
      </c>
      <c r="E43" s="61">
        <v>47</v>
      </c>
      <c r="F43" s="122">
        <v>23</v>
      </c>
      <c r="G43" s="113">
        <v>24</v>
      </c>
      <c r="H43" s="113">
        <v>0</v>
      </c>
      <c r="I43" s="123">
        <f t="shared" si="4"/>
        <v>0</v>
      </c>
      <c r="J43" s="43">
        <v>1787</v>
      </c>
      <c r="K43" s="84">
        <v>1</v>
      </c>
      <c r="L43" s="44">
        <f t="shared" si="1"/>
        <v>0.02127659574468085</v>
      </c>
      <c r="M43" s="73">
        <f t="shared" si="2"/>
        <v>38.02127659574468</v>
      </c>
      <c r="N43" s="8"/>
      <c r="O43" s="5"/>
    </row>
    <row r="44" spans="1:15" s="6" customFormat="1" ht="16.5" customHeight="1">
      <c r="A44" s="39"/>
      <c r="B44" s="83" t="s">
        <v>59</v>
      </c>
      <c r="C44" s="41">
        <v>423</v>
      </c>
      <c r="D44" s="42">
        <f t="shared" si="3"/>
        <v>10.317073170731707</v>
      </c>
      <c r="E44" s="61">
        <v>41</v>
      </c>
      <c r="F44" s="122">
        <v>24</v>
      </c>
      <c r="G44" s="113">
        <v>17</v>
      </c>
      <c r="H44" s="113">
        <v>0</v>
      </c>
      <c r="I44" s="123">
        <f t="shared" si="4"/>
        <v>0</v>
      </c>
      <c r="J44" s="43">
        <v>2241</v>
      </c>
      <c r="K44" s="84">
        <v>3</v>
      </c>
      <c r="L44" s="44">
        <f t="shared" si="1"/>
        <v>0.07317073170731707</v>
      </c>
      <c r="M44" s="73">
        <f t="shared" si="2"/>
        <v>54.65853658536585</v>
      </c>
      <c r="N44" s="8"/>
      <c r="O44" s="5"/>
    </row>
    <row r="45" spans="1:15" s="6" customFormat="1" ht="16.5" customHeight="1">
      <c r="A45" s="39"/>
      <c r="B45" s="85" t="s">
        <v>60</v>
      </c>
      <c r="C45" s="41">
        <v>212</v>
      </c>
      <c r="D45" s="42">
        <f t="shared" si="3"/>
        <v>9.636363636363637</v>
      </c>
      <c r="E45" s="61">
        <v>22</v>
      </c>
      <c r="F45" s="122">
        <v>16</v>
      </c>
      <c r="G45" s="113">
        <v>6</v>
      </c>
      <c r="H45" s="113">
        <v>2</v>
      </c>
      <c r="I45" s="123">
        <f t="shared" si="4"/>
        <v>0.09090909090909091</v>
      </c>
      <c r="J45" s="43">
        <v>1066</v>
      </c>
      <c r="K45" s="84">
        <v>0</v>
      </c>
      <c r="L45" s="44">
        <f t="shared" si="1"/>
        <v>0</v>
      </c>
      <c r="M45" s="73">
        <f t="shared" si="2"/>
        <v>48.45454545454545</v>
      </c>
      <c r="N45" s="8"/>
      <c r="O45" s="5"/>
    </row>
    <row r="46" spans="1:15" s="6" customFormat="1" ht="16.5" customHeight="1">
      <c r="A46" s="39"/>
      <c r="B46" s="76" t="s">
        <v>61</v>
      </c>
      <c r="C46" s="41">
        <v>415</v>
      </c>
      <c r="D46" s="42">
        <f t="shared" si="3"/>
        <v>7.685185185185185</v>
      </c>
      <c r="E46" s="61">
        <v>54</v>
      </c>
      <c r="F46" s="122">
        <v>16</v>
      </c>
      <c r="G46" s="113">
        <v>38</v>
      </c>
      <c r="H46" s="113">
        <v>14</v>
      </c>
      <c r="I46" s="123">
        <f t="shared" si="4"/>
        <v>0.25925925925925924</v>
      </c>
      <c r="J46" s="43">
        <v>1774</v>
      </c>
      <c r="K46" s="84">
        <v>4</v>
      </c>
      <c r="L46" s="44">
        <f t="shared" si="1"/>
        <v>0.07407407407407407</v>
      </c>
      <c r="M46" s="73">
        <f t="shared" si="2"/>
        <v>32.851851851851855</v>
      </c>
      <c r="N46" s="8"/>
      <c r="O46" s="5"/>
    </row>
    <row r="47" spans="1:15" s="6" customFormat="1" ht="16.5" customHeight="1">
      <c r="A47" s="39"/>
      <c r="B47" s="76" t="s">
        <v>62</v>
      </c>
      <c r="C47" s="41">
        <v>214</v>
      </c>
      <c r="D47" s="42">
        <f t="shared" si="3"/>
        <v>11.263157894736842</v>
      </c>
      <c r="E47" s="61">
        <v>19</v>
      </c>
      <c r="F47" s="122">
        <v>11</v>
      </c>
      <c r="G47" s="113">
        <v>8</v>
      </c>
      <c r="H47" s="113">
        <v>2</v>
      </c>
      <c r="I47" s="123">
        <f t="shared" si="4"/>
        <v>0.10526315789473684</v>
      </c>
      <c r="J47" s="43">
        <v>779</v>
      </c>
      <c r="K47" s="84">
        <v>1</v>
      </c>
      <c r="L47" s="44">
        <f t="shared" si="1"/>
        <v>0.05263157894736842</v>
      </c>
      <c r="M47" s="73">
        <f t="shared" si="2"/>
        <v>41</v>
      </c>
      <c r="N47" s="8"/>
      <c r="O47" s="5"/>
    </row>
    <row r="48" spans="1:15" s="6" customFormat="1" ht="16.5" customHeight="1">
      <c r="A48" s="39"/>
      <c r="B48" s="86" t="s">
        <v>63</v>
      </c>
      <c r="C48" s="64">
        <v>211</v>
      </c>
      <c r="D48" s="42">
        <f t="shared" si="3"/>
        <v>9.590909090909092</v>
      </c>
      <c r="E48" s="65">
        <v>22</v>
      </c>
      <c r="F48" s="122">
        <v>14</v>
      </c>
      <c r="G48" s="113">
        <v>8</v>
      </c>
      <c r="H48" s="113">
        <v>1</v>
      </c>
      <c r="I48" s="123">
        <f t="shared" si="4"/>
        <v>0.045454545454545456</v>
      </c>
      <c r="J48" s="43">
        <v>976</v>
      </c>
      <c r="K48" s="84">
        <v>0</v>
      </c>
      <c r="L48" s="44">
        <f t="shared" si="1"/>
        <v>0</v>
      </c>
      <c r="M48" s="73">
        <f t="shared" si="2"/>
        <v>44.36363636363637</v>
      </c>
      <c r="N48" s="8"/>
      <c r="O48" s="5"/>
    </row>
    <row r="49" spans="1:15" s="57" customFormat="1" ht="16.5">
      <c r="A49" s="39"/>
      <c r="B49" s="50" t="s">
        <v>64</v>
      </c>
      <c r="C49" s="66">
        <f>SUM(C41:C48)</f>
        <v>1854</v>
      </c>
      <c r="D49" s="67">
        <f t="shared" si="3"/>
        <v>8.663551401869158</v>
      </c>
      <c r="E49" s="68">
        <f>SUM(E41:E48)</f>
        <v>214</v>
      </c>
      <c r="F49" s="124">
        <f>SUM(F41:F48)</f>
        <v>109</v>
      </c>
      <c r="G49" s="124">
        <f>SUM(G41:G48)</f>
        <v>105</v>
      </c>
      <c r="H49" s="124">
        <f>SUM(H41:H48)</f>
        <v>20</v>
      </c>
      <c r="I49" s="119">
        <f t="shared" si="4"/>
        <v>0.09345794392523364</v>
      </c>
      <c r="J49" s="66">
        <f>SUM(J41:J48)</f>
        <v>8642</v>
      </c>
      <c r="K49" s="66">
        <f>SUM(K41:K48)</f>
        <v>9</v>
      </c>
      <c r="L49" s="53">
        <f t="shared" si="1"/>
        <v>0.04205607476635514</v>
      </c>
      <c r="M49" s="54">
        <f t="shared" si="2"/>
        <v>40.38317757009346</v>
      </c>
      <c r="N49" s="69"/>
      <c r="O49" s="56"/>
    </row>
    <row r="50" spans="1:15" s="6" customFormat="1" ht="16.5" customHeight="1">
      <c r="A50" s="58" t="s">
        <v>65</v>
      </c>
      <c r="B50" s="70" t="s">
        <v>66</v>
      </c>
      <c r="C50" s="35">
        <v>0</v>
      </c>
      <c r="D50" s="36" t="e">
        <f t="shared" si="3"/>
        <v>#DIV/0!</v>
      </c>
      <c r="E50" s="59">
        <v>0</v>
      </c>
      <c r="F50" s="120">
        <v>0</v>
      </c>
      <c r="G50" s="111">
        <v>0</v>
      </c>
      <c r="H50" s="111">
        <v>0</v>
      </c>
      <c r="I50" s="121">
        <v>0</v>
      </c>
      <c r="J50" s="37">
        <v>0</v>
      </c>
      <c r="K50" s="82">
        <v>0</v>
      </c>
      <c r="L50" s="38" t="e">
        <f t="shared" si="1"/>
        <v>#DIV/0!</v>
      </c>
      <c r="M50" s="71">
        <v>0</v>
      </c>
      <c r="N50" s="14"/>
      <c r="O50" s="5"/>
    </row>
    <row r="51" spans="1:15" s="6" customFormat="1" ht="16.5" customHeight="1">
      <c r="A51" s="39" t="s">
        <v>67</v>
      </c>
      <c r="B51" s="87" t="s">
        <v>68</v>
      </c>
      <c r="C51" s="64">
        <v>203</v>
      </c>
      <c r="D51" s="42">
        <f t="shared" si="3"/>
        <v>5.342105263157895</v>
      </c>
      <c r="E51" s="65">
        <v>38</v>
      </c>
      <c r="F51" s="122">
        <v>14</v>
      </c>
      <c r="G51" s="113">
        <v>24</v>
      </c>
      <c r="H51" s="113">
        <v>0</v>
      </c>
      <c r="I51" s="123">
        <f t="shared" si="4"/>
        <v>0</v>
      </c>
      <c r="J51" s="43">
        <v>1837</v>
      </c>
      <c r="K51" s="84">
        <v>2</v>
      </c>
      <c r="L51" s="44">
        <f t="shared" si="1"/>
        <v>0.05263157894736842</v>
      </c>
      <c r="M51" s="73">
        <f t="shared" si="2"/>
        <v>48.3421052631579</v>
      </c>
      <c r="N51" s="8"/>
      <c r="O51" s="5"/>
    </row>
    <row r="52" spans="1:15" s="57" customFormat="1" ht="16.5" customHeight="1">
      <c r="A52" s="39"/>
      <c r="B52" s="50" t="s">
        <v>69</v>
      </c>
      <c r="C52" s="66">
        <f>SUM(C50:C51)</f>
        <v>203</v>
      </c>
      <c r="D52" s="67">
        <f t="shared" si="3"/>
        <v>5.342105263157895</v>
      </c>
      <c r="E52" s="68">
        <f>SUM(E50:E51)</f>
        <v>38</v>
      </c>
      <c r="F52" s="124">
        <f>SUM(F50:F51)</f>
        <v>14</v>
      </c>
      <c r="G52" s="124">
        <f>SUM(G50:G51)</f>
        <v>24</v>
      </c>
      <c r="H52" s="124">
        <f>SUM(H50:H51)</f>
        <v>0</v>
      </c>
      <c r="I52" s="119">
        <f t="shared" si="4"/>
        <v>0</v>
      </c>
      <c r="J52" s="66">
        <f>SUM(J50:J51)</f>
        <v>1837</v>
      </c>
      <c r="K52" s="66">
        <f>SUM(K50:K51)</f>
        <v>2</v>
      </c>
      <c r="L52" s="53">
        <f t="shared" si="1"/>
        <v>0.05263157894736842</v>
      </c>
      <c r="M52" s="54">
        <f t="shared" si="2"/>
        <v>48.3421052631579</v>
      </c>
      <c r="N52" s="69"/>
      <c r="O52" s="56"/>
    </row>
    <row r="53" spans="1:15" s="6" customFormat="1" ht="16.5" customHeight="1">
      <c r="A53" s="39" t="s">
        <v>70</v>
      </c>
      <c r="B53" s="70" t="s">
        <v>71</v>
      </c>
      <c r="C53" s="35">
        <v>0</v>
      </c>
      <c r="D53" s="36">
        <f t="shared" si="3"/>
        <v>0</v>
      </c>
      <c r="E53" s="59">
        <v>1</v>
      </c>
      <c r="F53" s="120">
        <v>0</v>
      </c>
      <c r="G53" s="111">
        <v>1</v>
      </c>
      <c r="H53" s="111">
        <v>0</v>
      </c>
      <c r="I53" s="121">
        <f t="shared" si="4"/>
        <v>0</v>
      </c>
      <c r="J53" s="37">
        <v>29</v>
      </c>
      <c r="K53" s="82">
        <v>0</v>
      </c>
      <c r="L53" s="38">
        <f t="shared" si="1"/>
        <v>0</v>
      </c>
      <c r="M53" s="71">
        <f t="shared" si="2"/>
        <v>29</v>
      </c>
      <c r="N53" s="14"/>
      <c r="O53" s="5"/>
    </row>
    <row r="54" spans="1:15" s="6" customFormat="1" ht="19.5" customHeight="1">
      <c r="A54" s="39" t="s">
        <v>72</v>
      </c>
      <c r="B54" s="83" t="s">
        <v>73</v>
      </c>
      <c r="C54" s="64">
        <v>386</v>
      </c>
      <c r="D54" s="42">
        <f t="shared" si="3"/>
        <v>7.568627450980392</v>
      </c>
      <c r="E54" s="65">
        <v>51</v>
      </c>
      <c r="F54" s="122">
        <v>23</v>
      </c>
      <c r="G54" s="113">
        <v>28</v>
      </c>
      <c r="H54" s="113">
        <v>5</v>
      </c>
      <c r="I54" s="123">
        <f t="shared" si="4"/>
        <v>0.09803921568627451</v>
      </c>
      <c r="J54" s="43">
        <v>2300</v>
      </c>
      <c r="K54" s="84">
        <v>5</v>
      </c>
      <c r="L54" s="44">
        <f t="shared" si="1"/>
        <v>0.09803921568627451</v>
      </c>
      <c r="M54" s="73">
        <f t="shared" si="2"/>
        <v>45.09803921568628</v>
      </c>
      <c r="N54" s="8"/>
      <c r="O54" s="5"/>
    </row>
    <row r="55" spans="1:16" s="57" customFormat="1" ht="18.75" customHeight="1">
      <c r="A55" s="39"/>
      <c r="B55" s="50" t="s">
        <v>74</v>
      </c>
      <c r="C55" s="66">
        <f>SUM(C53:C54)</f>
        <v>386</v>
      </c>
      <c r="D55" s="67">
        <f t="shared" si="3"/>
        <v>7.423076923076923</v>
      </c>
      <c r="E55" s="68">
        <f>SUM(E53:E54)</f>
        <v>52</v>
      </c>
      <c r="F55" s="124">
        <f>SUM(F53:F54)</f>
        <v>23</v>
      </c>
      <c r="G55" s="124">
        <f>SUM(G53:G54)</f>
        <v>29</v>
      </c>
      <c r="H55" s="124">
        <f>SUM(H53:H54)</f>
        <v>5</v>
      </c>
      <c r="I55" s="119">
        <f t="shared" si="4"/>
        <v>0.09615384615384616</v>
      </c>
      <c r="J55" s="66">
        <f>SUM(J53:J54)</f>
        <v>2329</v>
      </c>
      <c r="K55" s="66">
        <f>SUM(K53:K54)</f>
        <v>5</v>
      </c>
      <c r="L55" s="53">
        <f t="shared" si="1"/>
        <v>0.09615384615384616</v>
      </c>
      <c r="M55" s="54">
        <f t="shared" si="2"/>
        <v>44.78846153846154</v>
      </c>
      <c r="N55" s="69"/>
      <c r="O55" s="56"/>
      <c r="P55" s="56"/>
    </row>
    <row r="56" spans="1:15" s="6" customFormat="1" ht="16.5" customHeight="1">
      <c r="A56" s="58" t="s">
        <v>75</v>
      </c>
      <c r="B56" s="70" t="s">
        <v>76</v>
      </c>
      <c r="C56" s="35"/>
      <c r="D56" s="36" t="e">
        <f t="shared" si="3"/>
        <v>#DIV/0!</v>
      </c>
      <c r="E56" s="59"/>
      <c r="F56" s="120"/>
      <c r="G56" s="111"/>
      <c r="H56" s="111"/>
      <c r="I56" s="121">
        <v>0</v>
      </c>
      <c r="J56" s="37"/>
      <c r="K56" s="82"/>
      <c r="L56" s="38" t="e">
        <f t="shared" si="1"/>
        <v>#DIV/0!</v>
      </c>
      <c r="M56" s="71">
        <v>0</v>
      </c>
      <c r="N56" s="14"/>
      <c r="O56" s="5"/>
    </row>
    <row r="57" spans="1:15" s="6" customFormat="1" ht="16.5" customHeight="1">
      <c r="A57" s="39" t="s">
        <v>77</v>
      </c>
      <c r="B57" s="88" t="s">
        <v>78</v>
      </c>
      <c r="C57" s="41">
        <v>370</v>
      </c>
      <c r="D57" s="36">
        <f t="shared" si="3"/>
        <v>5.967741935483871</v>
      </c>
      <c r="E57" s="61">
        <v>62</v>
      </c>
      <c r="F57" s="122">
        <v>43</v>
      </c>
      <c r="G57" s="113">
        <v>19</v>
      </c>
      <c r="H57" s="113">
        <v>2</v>
      </c>
      <c r="I57" s="123">
        <f t="shared" si="4"/>
        <v>0.03225806451612903</v>
      </c>
      <c r="J57" s="43">
        <v>2827</v>
      </c>
      <c r="K57" s="84">
        <v>8</v>
      </c>
      <c r="L57" s="44">
        <f t="shared" si="1"/>
        <v>0.12903225806451613</v>
      </c>
      <c r="M57" s="73">
        <f t="shared" si="2"/>
        <v>45.596774193548384</v>
      </c>
      <c r="N57" s="8"/>
      <c r="O57" s="5"/>
    </row>
    <row r="58" spans="1:14" s="92" customFormat="1" ht="16.5" customHeight="1">
      <c r="A58" s="89"/>
      <c r="B58" s="50" t="s">
        <v>79</v>
      </c>
      <c r="C58" s="66">
        <f>SUM(C56:C57)</f>
        <v>370</v>
      </c>
      <c r="D58" s="67">
        <f t="shared" si="3"/>
        <v>5.967741935483871</v>
      </c>
      <c r="E58" s="68">
        <f>SUM(E56:E57)</f>
        <v>62</v>
      </c>
      <c r="F58" s="124">
        <f>SUM(F56:F57)</f>
        <v>43</v>
      </c>
      <c r="G58" s="124">
        <f>SUM(G56:G57)</f>
        <v>19</v>
      </c>
      <c r="H58" s="124">
        <f>SUM(H56:H57)</f>
        <v>2</v>
      </c>
      <c r="I58" s="119">
        <f t="shared" si="4"/>
        <v>0.03225806451612903</v>
      </c>
      <c r="J58" s="66">
        <f>SUM(J56:J57)</f>
        <v>2827</v>
      </c>
      <c r="K58" s="66">
        <f>SUM(K56:K57)</f>
        <v>8</v>
      </c>
      <c r="L58" s="53">
        <f t="shared" si="1"/>
        <v>0.12903225806451613</v>
      </c>
      <c r="M58" s="90">
        <f t="shared" si="2"/>
        <v>45.596774193548384</v>
      </c>
      <c r="N58" s="91"/>
    </row>
    <row r="59" spans="1:15" s="6" customFormat="1" ht="16.5" customHeight="1">
      <c r="A59" s="167" t="s">
        <v>289</v>
      </c>
      <c r="B59" s="327" t="s">
        <v>290</v>
      </c>
      <c r="C59" s="316">
        <v>0</v>
      </c>
      <c r="D59" s="317"/>
      <c r="E59" s="316">
        <v>234</v>
      </c>
      <c r="F59" s="318">
        <v>234</v>
      </c>
      <c r="G59" s="318">
        <v>0</v>
      </c>
      <c r="H59" s="318">
        <v>0</v>
      </c>
      <c r="I59" s="319"/>
      <c r="J59" s="316">
        <v>14264</v>
      </c>
      <c r="K59" s="316"/>
      <c r="L59" s="316"/>
      <c r="M59" s="316"/>
      <c r="N59" s="172"/>
      <c r="O59" s="94"/>
    </row>
    <row r="60" spans="1:15" s="6" customFormat="1" ht="16.5" customHeight="1">
      <c r="A60" s="328"/>
      <c r="B60" s="329" t="s">
        <v>291</v>
      </c>
      <c r="C60" s="320">
        <v>0</v>
      </c>
      <c r="D60" s="10"/>
      <c r="E60" s="320">
        <v>24</v>
      </c>
      <c r="F60" s="321">
        <v>18</v>
      </c>
      <c r="G60" s="321">
        <v>6</v>
      </c>
      <c r="H60" s="321">
        <v>0</v>
      </c>
      <c r="I60" s="322"/>
      <c r="J60" s="320">
        <v>440</v>
      </c>
      <c r="K60" s="320"/>
      <c r="L60" s="320"/>
      <c r="M60" s="320"/>
      <c r="N60" s="213"/>
      <c r="O60" s="94"/>
    </row>
    <row r="61" spans="1:15" s="6" customFormat="1" ht="16.5" customHeight="1">
      <c r="A61" s="328"/>
      <c r="B61" s="329" t="s">
        <v>292</v>
      </c>
      <c r="C61" s="320">
        <v>0</v>
      </c>
      <c r="D61" s="10"/>
      <c r="E61" s="320">
        <v>54</v>
      </c>
      <c r="F61" s="321">
        <v>54</v>
      </c>
      <c r="G61" s="321">
        <v>0</v>
      </c>
      <c r="H61" s="321">
        <v>0</v>
      </c>
      <c r="I61" s="322"/>
      <c r="J61" s="320">
        <v>1927</v>
      </c>
      <c r="K61" s="320"/>
      <c r="L61" s="320"/>
      <c r="M61" s="320"/>
      <c r="N61" s="213"/>
      <c r="O61" s="94"/>
    </row>
    <row r="62" spans="1:15" s="6" customFormat="1" ht="16.5" customHeight="1">
      <c r="A62" s="328"/>
      <c r="B62" s="329" t="s">
        <v>293</v>
      </c>
      <c r="C62" s="320">
        <v>0</v>
      </c>
      <c r="D62" s="10"/>
      <c r="E62" s="320">
        <v>88</v>
      </c>
      <c r="F62" s="321">
        <v>88</v>
      </c>
      <c r="G62" s="321">
        <v>0</v>
      </c>
      <c r="H62" s="321">
        <v>0</v>
      </c>
      <c r="I62" s="322"/>
      <c r="J62" s="320">
        <v>4090</v>
      </c>
      <c r="K62" s="320"/>
      <c r="L62" s="320"/>
      <c r="M62" s="320"/>
      <c r="N62" s="213"/>
      <c r="O62" s="94"/>
    </row>
    <row r="63" spans="1:15" s="6" customFormat="1" ht="16.5" customHeight="1">
      <c r="A63" s="328"/>
      <c r="B63" s="329" t="s">
        <v>294</v>
      </c>
      <c r="C63" s="323">
        <v>0</v>
      </c>
      <c r="D63" s="324"/>
      <c r="E63" s="323">
        <v>28</v>
      </c>
      <c r="F63" s="325">
        <v>0</v>
      </c>
      <c r="G63" s="325">
        <v>28</v>
      </c>
      <c r="H63" s="325">
        <v>0</v>
      </c>
      <c r="I63" s="326"/>
      <c r="J63" s="323">
        <v>1092</v>
      </c>
      <c r="K63" s="323"/>
      <c r="L63" s="323"/>
      <c r="M63" s="323"/>
      <c r="N63" s="201"/>
      <c r="O63" s="94"/>
    </row>
    <row r="64" spans="1:14" s="92" customFormat="1" ht="16.5" customHeight="1">
      <c r="A64" s="89"/>
      <c r="B64" s="50" t="s">
        <v>295</v>
      </c>
      <c r="C64" s="66">
        <f>SUM(C62:C63)</f>
        <v>0</v>
      </c>
      <c r="D64" s="67">
        <f>C64/E64</f>
        <v>0</v>
      </c>
      <c r="E64" s="68">
        <f>SUM(E59:E63)</f>
        <v>428</v>
      </c>
      <c r="F64" s="124">
        <f>SUM(F59:F63)</f>
        <v>394</v>
      </c>
      <c r="G64" s="124">
        <f>SUM(G59:G63)</f>
        <v>34</v>
      </c>
      <c r="H64" s="124">
        <f>SUM(H59:H63)</f>
        <v>0</v>
      </c>
      <c r="I64" s="119">
        <f>H64/E64</f>
        <v>0</v>
      </c>
      <c r="J64" s="66">
        <f>SUM(J59:J63)</f>
        <v>21813</v>
      </c>
      <c r="K64" s="66">
        <f>SUM(K62:K63)</f>
        <v>0</v>
      </c>
      <c r="L64" s="53">
        <f>K64/E64</f>
        <v>0</v>
      </c>
      <c r="M64" s="90">
        <f>J64/E64</f>
        <v>50.96495327102804</v>
      </c>
      <c r="N64" s="91"/>
    </row>
    <row r="65" spans="1:15" ht="16.5">
      <c r="A65" s="428" t="s">
        <v>80</v>
      </c>
      <c r="B65" s="429"/>
      <c r="C65" s="429"/>
      <c r="D65" s="96"/>
      <c r="E65" s="97"/>
      <c r="F65" s="97"/>
      <c r="G65" s="97"/>
      <c r="H65" s="97"/>
      <c r="I65" s="98"/>
      <c r="J65" s="97"/>
      <c r="K65" s="99"/>
      <c r="L65" s="99"/>
      <c r="M65" s="97"/>
      <c r="N65" s="100"/>
      <c r="O65" s="101"/>
    </row>
  </sheetData>
  <sheetProtection/>
  <mergeCells count="3">
    <mergeCell ref="F2:I2"/>
    <mergeCell ref="A65:C65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zoomScalePageLayoutView="0" workbookViewId="0" topLeftCell="A1">
      <selection activeCell="L6" sqref="L6"/>
    </sheetView>
  </sheetViews>
  <sheetFormatPr defaultColWidth="9.00390625" defaultRowHeight="15.75"/>
  <cols>
    <col min="1" max="1" width="12.125" style="95" customWidth="1"/>
    <col min="2" max="2" width="17.00390625" style="95" customWidth="1"/>
    <col min="3" max="3" width="9.50390625" style="380" customWidth="1"/>
    <col min="4" max="4" width="9.375" style="95" customWidth="1"/>
    <col min="5" max="5" width="6.125" style="95" customWidth="1"/>
    <col min="6" max="6" width="9.375" style="95" customWidth="1"/>
    <col min="7" max="7" width="8.625" style="95" customWidth="1"/>
    <col min="8" max="8" width="6.00390625" style="95" customWidth="1"/>
    <col min="9" max="9" width="10.75390625" style="95" customWidth="1"/>
    <col min="10" max="10" width="10.625" style="95" customWidth="1"/>
    <col min="11" max="16384" width="9.00390625" style="95" customWidth="1"/>
  </cols>
  <sheetData>
    <row r="1" spans="1:10" s="6" customFormat="1" ht="16.5">
      <c r="A1" s="5"/>
      <c r="B1" s="5"/>
      <c r="C1" s="262"/>
      <c r="H1" s="5"/>
      <c r="I1" s="5"/>
      <c r="J1" s="5"/>
    </row>
    <row r="2" spans="1:10" s="6" customFormat="1" ht="48.75" customHeight="1">
      <c r="A2" s="399" t="s">
        <v>1</v>
      </c>
      <c r="B2" s="399" t="s">
        <v>2</v>
      </c>
      <c r="C2" s="412" t="s">
        <v>345</v>
      </c>
      <c r="D2" s="462" t="s">
        <v>347</v>
      </c>
      <c r="E2" s="463"/>
      <c r="F2" s="463"/>
      <c r="G2" s="464"/>
      <c r="H2" s="406" t="s">
        <v>346</v>
      </c>
      <c r="I2" s="407" t="s">
        <v>84</v>
      </c>
      <c r="J2" s="408" t="s">
        <v>313</v>
      </c>
    </row>
    <row r="3" spans="1:10" s="6" customFormat="1" ht="46.5" customHeight="1">
      <c r="A3" s="213"/>
      <c r="B3" s="201"/>
      <c r="C3" s="411"/>
      <c r="D3" s="402" t="s">
        <v>4</v>
      </c>
      <c r="E3" s="402" t="s">
        <v>5</v>
      </c>
      <c r="F3" s="410" t="s">
        <v>358</v>
      </c>
      <c r="G3" s="409" t="s">
        <v>301</v>
      </c>
      <c r="H3" s="201"/>
      <c r="I3" s="201"/>
      <c r="J3" s="201"/>
    </row>
    <row r="4" spans="1:10" s="6" customFormat="1" ht="38.25" customHeight="1">
      <c r="A4" s="411"/>
      <c r="B4" s="400" t="s">
        <v>357</v>
      </c>
      <c r="C4" s="401">
        <v>407</v>
      </c>
      <c r="D4" s="403">
        <v>84</v>
      </c>
      <c r="E4" s="403">
        <v>323</v>
      </c>
      <c r="F4" s="403">
        <v>31</v>
      </c>
      <c r="G4" s="415">
        <f>F4/C4</f>
        <v>0.07616707616707617</v>
      </c>
      <c r="H4" s="401">
        <v>7342</v>
      </c>
      <c r="I4" s="401" t="s">
        <v>344</v>
      </c>
      <c r="J4" s="401">
        <v>3435</v>
      </c>
    </row>
    <row r="5" spans="1:10" s="6" customFormat="1" ht="30">
      <c r="A5" s="413" t="s">
        <v>350</v>
      </c>
      <c r="B5" s="397" t="s">
        <v>314</v>
      </c>
      <c r="C5" s="404">
        <v>22</v>
      </c>
      <c r="D5" s="403">
        <v>4</v>
      </c>
      <c r="E5" s="403">
        <v>18</v>
      </c>
      <c r="F5" s="403">
        <v>2</v>
      </c>
      <c r="G5" s="415">
        <f>F5/C5</f>
        <v>0.09090909090909091</v>
      </c>
      <c r="H5" s="398">
        <v>271</v>
      </c>
      <c r="I5" s="398">
        <v>12.3</v>
      </c>
      <c r="J5" s="398">
        <v>123</v>
      </c>
    </row>
    <row r="6" spans="1:10" s="6" customFormat="1" ht="30">
      <c r="A6" s="213"/>
      <c r="B6" s="397" t="s">
        <v>315</v>
      </c>
      <c r="C6" s="404">
        <v>10</v>
      </c>
      <c r="D6" s="403">
        <v>1</v>
      </c>
      <c r="E6" s="403">
        <v>9</v>
      </c>
      <c r="F6" s="403">
        <v>0</v>
      </c>
      <c r="G6" s="415">
        <f aca="true" t="shared" si="0" ref="G6:G11">F6/C6</f>
        <v>0</v>
      </c>
      <c r="H6" s="398">
        <v>110</v>
      </c>
      <c r="I6" s="398">
        <v>11</v>
      </c>
      <c r="J6" s="398">
        <v>65</v>
      </c>
    </row>
    <row r="7" spans="1:10" s="6" customFormat="1" ht="45">
      <c r="A7" s="213"/>
      <c r="B7" s="397" t="s">
        <v>316</v>
      </c>
      <c r="C7" s="404">
        <v>8</v>
      </c>
      <c r="D7" s="403">
        <v>2</v>
      </c>
      <c r="E7" s="403">
        <v>6</v>
      </c>
      <c r="F7" s="403">
        <v>0</v>
      </c>
      <c r="G7" s="415">
        <f t="shared" si="0"/>
        <v>0</v>
      </c>
      <c r="H7" s="398">
        <v>120</v>
      </c>
      <c r="I7" s="398">
        <v>15</v>
      </c>
      <c r="J7" s="398">
        <v>109</v>
      </c>
    </row>
    <row r="8" spans="1:10" s="6" customFormat="1" ht="33">
      <c r="A8" s="414" t="s">
        <v>351</v>
      </c>
      <c r="B8" s="397" t="s">
        <v>317</v>
      </c>
      <c r="C8" s="404">
        <v>60</v>
      </c>
      <c r="D8" s="403">
        <v>18</v>
      </c>
      <c r="E8" s="403">
        <v>42</v>
      </c>
      <c r="F8" s="403">
        <v>0</v>
      </c>
      <c r="G8" s="415">
        <f t="shared" si="0"/>
        <v>0</v>
      </c>
      <c r="H8" s="398">
        <v>1665</v>
      </c>
      <c r="I8" s="398">
        <v>27.8</v>
      </c>
      <c r="J8" s="398">
        <v>357</v>
      </c>
    </row>
    <row r="9" spans="1:10" s="6" customFormat="1" ht="45">
      <c r="A9" s="213"/>
      <c r="B9" s="397" t="s">
        <v>318</v>
      </c>
      <c r="C9" s="404">
        <v>12</v>
      </c>
      <c r="D9" s="403">
        <v>12</v>
      </c>
      <c r="E9" s="403">
        <v>0</v>
      </c>
      <c r="F9" s="403">
        <v>0</v>
      </c>
      <c r="G9" s="415">
        <f t="shared" si="0"/>
        <v>0</v>
      </c>
      <c r="H9" s="398">
        <v>267</v>
      </c>
      <c r="I9" s="398">
        <v>22.3</v>
      </c>
      <c r="J9" s="398">
        <v>112</v>
      </c>
    </row>
    <row r="10" spans="1:10" s="6" customFormat="1" ht="45">
      <c r="A10" s="213"/>
      <c r="B10" s="397" t="s">
        <v>319</v>
      </c>
      <c r="C10" s="404">
        <v>4</v>
      </c>
      <c r="D10" s="403">
        <v>0</v>
      </c>
      <c r="E10" s="403">
        <v>4</v>
      </c>
      <c r="F10" s="403">
        <v>0</v>
      </c>
      <c r="G10" s="415">
        <f t="shared" si="0"/>
        <v>0</v>
      </c>
      <c r="H10" s="398">
        <v>97</v>
      </c>
      <c r="I10" s="398">
        <v>24.3</v>
      </c>
      <c r="J10" s="398">
        <v>110</v>
      </c>
    </row>
    <row r="11" spans="1:10" s="6" customFormat="1" ht="30">
      <c r="A11" s="213"/>
      <c r="B11" s="397" t="s">
        <v>320</v>
      </c>
      <c r="C11" s="404">
        <v>7</v>
      </c>
      <c r="D11" s="403">
        <v>2</v>
      </c>
      <c r="E11" s="403">
        <v>5</v>
      </c>
      <c r="F11" s="403">
        <v>1</v>
      </c>
      <c r="G11" s="415">
        <f t="shared" si="0"/>
        <v>0.14285714285714285</v>
      </c>
      <c r="H11" s="398">
        <v>97</v>
      </c>
      <c r="I11" s="398">
        <v>13.9</v>
      </c>
      <c r="J11" s="398">
        <v>31</v>
      </c>
    </row>
    <row r="12" spans="1:10" s="6" customFormat="1" ht="60">
      <c r="A12" s="213"/>
      <c r="B12" s="397" t="s">
        <v>321</v>
      </c>
      <c r="C12" s="404">
        <v>3</v>
      </c>
      <c r="D12" s="403">
        <v>1</v>
      </c>
      <c r="E12" s="403">
        <v>2</v>
      </c>
      <c r="F12" s="403">
        <v>0</v>
      </c>
      <c r="G12" s="415">
        <f>F12/C12</f>
        <v>0</v>
      </c>
      <c r="H12" s="398">
        <v>44</v>
      </c>
      <c r="I12" s="398">
        <v>14.7</v>
      </c>
      <c r="J12" s="398">
        <v>36</v>
      </c>
    </row>
    <row r="13" spans="1:10" s="6" customFormat="1" ht="30">
      <c r="A13" s="213"/>
      <c r="B13" s="397" t="s">
        <v>322</v>
      </c>
      <c r="C13" s="404">
        <v>0</v>
      </c>
      <c r="D13" s="403">
        <v>0</v>
      </c>
      <c r="E13" s="403">
        <v>0</v>
      </c>
      <c r="F13" s="403">
        <v>0</v>
      </c>
      <c r="G13" s="415">
        <v>0</v>
      </c>
      <c r="H13" s="398"/>
      <c r="I13" s="398">
        <v>0</v>
      </c>
      <c r="J13" s="398">
        <v>26</v>
      </c>
    </row>
    <row r="14" spans="1:10" s="6" customFormat="1" ht="33">
      <c r="A14" s="414" t="s">
        <v>352</v>
      </c>
      <c r="B14" s="397" t="s">
        <v>323</v>
      </c>
      <c r="C14" s="404">
        <v>12</v>
      </c>
      <c r="D14" s="403">
        <v>4</v>
      </c>
      <c r="E14" s="403">
        <v>8</v>
      </c>
      <c r="F14" s="403">
        <v>0</v>
      </c>
      <c r="G14" s="415">
        <f aca="true" t="shared" si="1" ref="G14:G34">F14/C14</f>
        <v>0</v>
      </c>
      <c r="H14" s="398">
        <v>148</v>
      </c>
      <c r="I14" s="398">
        <v>12.3</v>
      </c>
      <c r="J14" s="398">
        <v>64</v>
      </c>
    </row>
    <row r="15" spans="1:10" s="6" customFormat="1" ht="30">
      <c r="A15" s="213"/>
      <c r="B15" s="397" t="s">
        <v>324</v>
      </c>
      <c r="C15" s="404">
        <v>25</v>
      </c>
      <c r="D15" s="403">
        <v>6</v>
      </c>
      <c r="E15" s="403">
        <v>19</v>
      </c>
      <c r="F15" s="403">
        <v>10</v>
      </c>
      <c r="G15" s="415">
        <f t="shared" si="1"/>
        <v>0.4</v>
      </c>
      <c r="H15" s="398">
        <v>324</v>
      </c>
      <c r="I15" s="398">
        <v>13</v>
      </c>
      <c r="J15" s="398">
        <v>111</v>
      </c>
    </row>
    <row r="16" spans="1:10" s="6" customFormat="1" ht="45">
      <c r="A16" s="213"/>
      <c r="B16" s="397" t="s">
        <v>325</v>
      </c>
      <c r="C16" s="404">
        <v>15</v>
      </c>
      <c r="D16" s="403">
        <v>4</v>
      </c>
      <c r="E16" s="403">
        <v>11</v>
      </c>
      <c r="F16" s="403">
        <v>4</v>
      </c>
      <c r="G16" s="415">
        <f t="shared" si="1"/>
        <v>0.26666666666666666</v>
      </c>
      <c r="H16" s="398">
        <v>265</v>
      </c>
      <c r="I16" s="398">
        <v>17.7</v>
      </c>
      <c r="J16" s="398">
        <v>98</v>
      </c>
    </row>
    <row r="17" spans="1:10" s="6" customFormat="1" ht="45">
      <c r="A17" s="213"/>
      <c r="B17" s="397" t="s">
        <v>326</v>
      </c>
      <c r="C17" s="404">
        <v>13</v>
      </c>
      <c r="D17" s="403">
        <v>4</v>
      </c>
      <c r="E17" s="403">
        <v>9</v>
      </c>
      <c r="F17" s="403">
        <v>0</v>
      </c>
      <c r="G17" s="415">
        <f t="shared" si="1"/>
        <v>0</v>
      </c>
      <c r="H17" s="398">
        <v>199</v>
      </c>
      <c r="I17" s="398">
        <v>15.3</v>
      </c>
      <c r="J17" s="398">
        <v>58</v>
      </c>
    </row>
    <row r="18" spans="1:10" s="6" customFormat="1" ht="60">
      <c r="A18" s="414" t="s">
        <v>353</v>
      </c>
      <c r="B18" s="397" t="s">
        <v>327</v>
      </c>
      <c r="C18" s="404">
        <v>14</v>
      </c>
      <c r="D18" s="403">
        <v>2</v>
      </c>
      <c r="E18" s="403">
        <v>12</v>
      </c>
      <c r="F18" s="403">
        <v>0</v>
      </c>
      <c r="G18" s="415">
        <f t="shared" si="1"/>
        <v>0</v>
      </c>
      <c r="H18" s="398">
        <v>194</v>
      </c>
      <c r="I18" s="398">
        <v>13.9</v>
      </c>
      <c r="J18" s="398">
        <v>78</v>
      </c>
    </row>
    <row r="19" spans="1:10" s="6" customFormat="1" ht="60">
      <c r="A19" s="213"/>
      <c r="B19" s="397" t="s">
        <v>328</v>
      </c>
      <c r="C19" s="404">
        <v>9</v>
      </c>
      <c r="D19" s="403">
        <v>0</v>
      </c>
      <c r="E19" s="403">
        <v>9</v>
      </c>
      <c r="F19" s="403">
        <v>0</v>
      </c>
      <c r="G19" s="415">
        <f t="shared" si="1"/>
        <v>0</v>
      </c>
      <c r="H19" s="398">
        <v>142</v>
      </c>
      <c r="I19" s="398">
        <v>15.8</v>
      </c>
      <c r="J19" s="398">
        <v>98</v>
      </c>
    </row>
    <row r="20" spans="1:10" s="6" customFormat="1" ht="45">
      <c r="A20" s="213"/>
      <c r="B20" s="397" t="s">
        <v>329</v>
      </c>
      <c r="C20" s="404">
        <v>11</v>
      </c>
      <c r="D20" s="403">
        <v>0</v>
      </c>
      <c r="E20" s="403">
        <v>11</v>
      </c>
      <c r="F20" s="403">
        <v>0</v>
      </c>
      <c r="G20" s="415">
        <f t="shared" si="1"/>
        <v>0</v>
      </c>
      <c r="H20" s="398">
        <v>210</v>
      </c>
      <c r="I20" s="398">
        <v>19.1</v>
      </c>
      <c r="J20" s="398">
        <v>162</v>
      </c>
    </row>
    <row r="21" spans="1:10" s="6" customFormat="1" ht="45">
      <c r="A21" s="213"/>
      <c r="B21" s="397" t="s">
        <v>330</v>
      </c>
      <c r="C21" s="404">
        <v>6</v>
      </c>
      <c r="D21" s="403">
        <v>0</v>
      </c>
      <c r="E21" s="403">
        <v>6</v>
      </c>
      <c r="F21" s="403">
        <v>0</v>
      </c>
      <c r="G21" s="415">
        <f t="shared" si="1"/>
        <v>0</v>
      </c>
      <c r="H21" s="398">
        <v>109</v>
      </c>
      <c r="I21" s="398">
        <v>18.2</v>
      </c>
      <c r="J21" s="398">
        <v>104</v>
      </c>
    </row>
    <row r="22" spans="1:10" s="6" customFormat="1" ht="30">
      <c r="A22" s="414" t="s">
        <v>354</v>
      </c>
      <c r="B22" s="397" t="s">
        <v>331</v>
      </c>
      <c r="C22" s="404">
        <v>12</v>
      </c>
      <c r="D22" s="403">
        <v>0</v>
      </c>
      <c r="E22" s="403">
        <v>12</v>
      </c>
      <c r="F22" s="403">
        <v>0</v>
      </c>
      <c r="G22" s="415">
        <f t="shared" si="1"/>
        <v>0</v>
      </c>
      <c r="H22" s="398">
        <v>218</v>
      </c>
      <c r="I22" s="398">
        <v>18.2</v>
      </c>
      <c r="J22" s="398">
        <v>184</v>
      </c>
    </row>
    <row r="23" spans="1:10" s="6" customFormat="1" ht="30">
      <c r="A23" s="213"/>
      <c r="B23" s="397" t="s">
        <v>332</v>
      </c>
      <c r="C23" s="404">
        <v>14</v>
      </c>
      <c r="D23" s="403">
        <v>0</v>
      </c>
      <c r="E23" s="403">
        <v>14</v>
      </c>
      <c r="F23" s="403">
        <v>0</v>
      </c>
      <c r="G23" s="415">
        <f t="shared" si="1"/>
        <v>0</v>
      </c>
      <c r="H23" s="398">
        <v>191</v>
      </c>
      <c r="I23" s="398">
        <v>13.6</v>
      </c>
      <c r="J23" s="398">
        <v>136</v>
      </c>
    </row>
    <row r="24" spans="1:10" s="6" customFormat="1" ht="30">
      <c r="A24" s="213"/>
      <c r="B24" s="397" t="s">
        <v>333</v>
      </c>
      <c r="C24" s="404">
        <v>11</v>
      </c>
      <c r="D24" s="403">
        <v>5</v>
      </c>
      <c r="E24" s="403">
        <v>6</v>
      </c>
      <c r="F24" s="403">
        <v>0</v>
      </c>
      <c r="G24" s="415">
        <f t="shared" si="1"/>
        <v>0</v>
      </c>
      <c r="H24" s="398">
        <v>289</v>
      </c>
      <c r="I24" s="398">
        <v>26.3</v>
      </c>
      <c r="J24" s="398">
        <v>161</v>
      </c>
    </row>
    <row r="25" spans="1:10" s="6" customFormat="1" ht="30">
      <c r="A25" s="213"/>
      <c r="B25" s="397" t="s">
        <v>334</v>
      </c>
      <c r="C25" s="404">
        <v>32</v>
      </c>
      <c r="D25" s="403">
        <v>8</v>
      </c>
      <c r="E25" s="403">
        <v>24</v>
      </c>
      <c r="F25" s="403">
        <v>8</v>
      </c>
      <c r="G25" s="415">
        <f t="shared" si="1"/>
        <v>0.25</v>
      </c>
      <c r="H25" s="398">
        <v>255</v>
      </c>
      <c r="I25" s="398">
        <v>8</v>
      </c>
      <c r="J25" s="398">
        <v>176</v>
      </c>
    </row>
    <row r="26" spans="1:10" s="6" customFormat="1" ht="30">
      <c r="A26" s="213"/>
      <c r="B26" s="397" t="s">
        <v>335</v>
      </c>
      <c r="C26" s="404">
        <v>6</v>
      </c>
      <c r="D26" s="403">
        <v>0</v>
      </c>
      <c r="E26" s="403">
        <v>6</v>
      </c>
      <c r="F26" s="403">
        <v>0</v>
      </c>
      <c r="G26" s="415">
        <f t="shared" si="1"/>
        <v>0</v>
      </c>
      <c r="H26" s="398">
        <v>74</v>
      </c>
      <c r="I26" s="398">
        <v>12.3</v>
      </c>
      <c r="J26" s="398">
        <v>27</v>
      </c>
    </row>
    <row r="27" spans="1:10" s="6" customFormat="1" ht="45">
      <c r="A27" s="213"/>
      <c r="B27" s="397" t="s">
        <v>336</v>
      </c>
      <c r="C27" s="404">
        <v>8</v>
      </c>
      <c r="D27" s="403">
        <v>0</v>
      </c>
      <c r="E27" s="403">
        <v>8</v>
      </c>
      <c r="F27" s="403">
        <v>0</v>
      </c>
      <c r="G27" s="415">
        <f t="shared" si="1"/>
        <v>0</v>
      </c>
      <c r="H27" s="398">
        <v>172</v>
      </c>
      <c r="I27" s="398">
        <v>21.5</v>
      </c>
      <c r="J27" s="398">
        <v>112</v>
      </c>
    </row>
    <row r="28" spans="1:10" s="6" customFormat="1" ht="45">
      <c r="A28" s="213"/>
      <c r="B28" s="397" t="s">
        <v>337</v>
      </c>
      <c r="C28" s="404">
        <v>10</v>
      </c>
      <c r="D28" s="403">
        <v>0</v>
      </c>
      <c r="E28" s="403">
        <v>10</v>
      </c>
      <c r="F28" s="403">
        <v>0</v>
      </c>
      <c r="G28" s="415">
        <f t="shared" si="1"/>
        <v>0</v>
      </c>
      <c r="H28" s="398">
        <v>209</v>
      </c>
      <c r="I28" s="398">
        <v>20.9</v>
      </c>
      <c r="J28" s="398">
        <v>196</v>
      </c>
    </row>
    <row r="29" spans="1:10" s="6" customFormat="1" ht="45">
      <c r="A29" s="213"/>
      <c r="B29" s="397" t="s">
        <v>338</v>
      </c>
      <c r="C29" s="404">
        <v>6</v>
      </c>
      <c r="D29" s="403">
        <v>0</v>
      </c>
      <c r="E29" s="403">
        <v>6</v>
      </c>
      <c r="F29" s="403">
        <v>0</v>
      </c>
      <c r="G29" s="415">
        <f t="shared" si="1"/>
        <v>0</v>
      </c>
      <c r="H29" s="398">
        <v>89</v>
      </c>
      <c r="I29" s="398">
        <v>14.8</v>
      </c>
      <c r="J29" s="398">
        <v>88</v>
      </c>
    </row>
    <row r="30" spans="1:10" s="6" customFormat="1" ht="45">
      <c r="A30" s="213"/>
      <c r="B30" s="397" t="s">
        <v>339</v>
      </c>
      <c r="C30" s="404">
        <v>8</v>
      </c>
      <c r="D30" s="403">
        <v>2</v>
      </c>
      <c r="E30" s="403">
        <v>6</v>
      </c>
      <c r="F30" s="403">
        <v>2</v>
      </c>
      <c r="G30" s="415">
        <f t="shared" si="1"/>
        <v>0.25</v>
      </c>
      <c r="H30" s="398">
        <v>118</v>
      </c>
      <c r="I30" s="398">
        <v>14.8</v>
      </c>
      <c r="J30" s="398">
        <v>80</v>
      </c>
    </row>
    <row r="31" spans="1:10" s="6" customFormat="1" ht="33">
      <c r="A31" s="414" t="s">
        <v>355</v>
      </c>
      <c r="B31" s="397" t="s">
        <v>340</v>
      </c>
      <c r="C31" s="404">
        <v>10</v>
      </c>
      <c r="D31" s="403">
        <v>2</v>
      </c>
      <c r="E31" s="403">
        <v>8</v>
      </c>
      <c r="F31" s="403">
        <v>0</v>
      </c>
      <c r="G31" s="415">
        <f t="shared" si="1"/>
        <v>0</v>
      </c>
      <c r="H31" s="398">
        <v>281</v>
      </c>
      <c r="I31" s="398">
        <v>28.1</v>
      </c>
      <c r="J31" s="398">
        <v>129</v>
      </c>
    </row>
    <row r="32" spans="1:10" s="6" customFormat="1" ht="30">
      <c r="A32" s="213"/>
      <c r="B32" s="397" t="s">
        <v>341</v>
      </c>
      <c r="C32" s="404">
        <v>29</v>
      </c>
      <c r="D32" s="403">
        <v>0</v>
      </c>
      <c r="E32" s="403">
        <v>29</v>
      </c>
      <c r="F32" s="403">
        <v>0</v>
      </c>
      <c r="G32" s="415">
        <f t="shared" si="1"/>
        <v>0</v>
      </c>
      <c r="H32" s="398">
        <v>631</v>
      </c>
      <c r="I32" s="398">
        <v>21.8</v>
      </c>
      <c r="J32" s="398">
        <v>118</v>
      </c>
    </row>
    <row r="33" spans="1:10" s="6" customFormat="1" ht="45">
      <c r="A33" s="213"/>
      <c r="B33" s="397" t="s">
        <v>342</v>
      </c>
      <c r="C33" s="404">
        <v>11</v>
      </c>
      <c r="D33" s="403">
        <v>2</v>
      </c>
      <c r="E33" s="403">
        <v>9</v>
      </c>
      <c r="F33" s="403">
        <v>0</v>
      </c>
      <c r="G33" s="415">
        <f t="shared" si="1"/>
        <v>0</v>
      </c>
      <c r="H33" s="398">
        <v>238</v>
      </c>
      <c r="I33" s="398">
        <v>21.6</v>
      </c>
      <c r="J33" s="398">
        <v>130</v>
      </c>
    </row>
    <row r="34" spans="1:10" s="6" customFormat="1" ht="33">
      <c r="A34" s="396" t="s">
        <v>356</v>
      </c>
      <c r="B34" s="397" t="s">
        <v>343</v>
      </c>
      <c r="C34" s="404">
        <v>19</v>
      </c>
      <c r="D34" s="403">
        <v>5</v>
      </c>
      <c r="E34" s="403">
        <v>14</v>
      </c>
      <c r="F34" s="403">
        <v>4</v>
      </c>
      <c r="G34" s="415">
        <f t="shared" si="1"/>
        <v>0.21052631578947367</v>
      </c>
      <c r="H34" s="398">
        <v>315</v>
      </c>
      <c r="I34" s="398">
        <v>16.6</v>
      </c>
      <c r="J34" s="398">
        <v>156</v>
      </c>
    </row>
    <row r="35" spans="1:10" ht="16.5">
      <c r="A35" s="101"/>
      <c r="B35" s="101"/>
      <c r="C35" s="405"/>
      <c r="D35" s="101"/>
      <c r="E35" s="101"/>
      <c r="F35" s="101"/>
      <c r="G35" s="101"/>
      <c r="H35" s="101"/>
      <c r="I35" s="101"/>
      <c r="J35" s="101"/>
    </row>
  </sheetData>
  <sheetProtection/>
  <mergeCells count="1"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4"/>
  <sheetViews>
    <sheetView zoomScalePageLayoutView="0" workbookViewId="0" topLeftCell="A19">
      <selection activeCell="M42" sqref="M42"/>
    </sheetView>
  </sheetViews>
  <sheetFormatPr defaultColWidth="9.00390625" defaultRowHeight="15.75"/>
  <cols>
    <col min="1" max="1" width="9.625" style="95" customWidth="1"/>
    <col min="2" max="2" width="20.625" style="95" customWidth="1"/>
    <col min="3" max="3" width="8.625" style="102" hidden="1" customWidth="1"/>
    <col min="4" max="4" width="8.625" style="103" hidden="1" customWidth="1"/>
    <col min="5" max="8" width="8.625" style="104" customWidth="1"/>
    <col min="9" max="9" width="8.625" style="105" customWidth="1"/>
    <col min="10" max="10" width="8.625" style="104" customWidth="1"/>
    <col min="11" max="12" width="8.625" style="102" hidden="1" customWidth="1"/>
    <col min="13" max="13" width="8.625" style="104" customWidth="1"/>
    <col min="14" max="14" width="8.625" style="95" customWidth="1"/>
    <col min="15" max="16384" width="9.00390625" style="95" customWidth="1"/>
  </cols>
  <sheetData>
    <row r="2" spans="1:15" s="6" customFormat="1" ht="16.5">
      <c r="A2" s="243"/>
      <c r="B2" s="4"/>
      <c r="C2" s="1"/>
      <c r="D2" s="2"/>
      <c r="E2" s="1"/>
      <c r="F2" s="427"/>
      <c r="G2" s="427"/>
      <c r="H2" s="427"/>
      <c r="I2" s="427"/>
      <c r="J2" s="3"/>
      <c r="K2" s="1"/>
      <c r="L2" s="1"/>
      <c r="M2" s="3"/>
      <c r="N2" s="4"/>
      <c r="O2" s="5"/>
    </row>
    <row r="3" spans="1:15" s="6" customFormat="1" ht="16.5">
      <c r="A3" s="39"/>
      <c r="B3" s="8"/>
      <c r="C3" s="9"/>
      <c r="D3" s="10"/>
      <c r="E3" s="9"/>
      <c r="F3" s="430" t="s">
        <v>81</v>
      </c>
      <c r="G3" s="431"/>
      <c r="H3" s="431"/>
      <c r="I3" s="432"/>
      <c r="J3" s="11"/>
      <c r="K3" s="12"/>
      <c r="L3" s="12"/>
      <c r="M3" s="13"/>
      <c r="N3" s="14"/>
      <c r="O3" s="5"/>
    </row>
    <row r="4" spans="1:15" s="6" customFormat="1" ht="71.25">
      <c r="A4" s="15" t="s">
        <v>1</v>
      </c>
      <c r="B4" s="16" t="s">
        <v>2</v>
      </c>
      <c r="C4" s="17" t="s">
        <v>296</v>
      </c>
      <c r="D4" s="18" t="s">
        <v>82</v>
      </c>
      <c r="E4" s="19" t="s">
        <v>267</v>
      </c>
      <c r="F4" s="106" t="s">
        <v>4</v>
      </c>
      <c r="G4" s="106" t="s">
        <v>5</v>
      </c>
      <c r="H4" s="107" t="s">
        <v>83</v>
      </c>
      <c r="I4" s="108" t="s">
        <v>7</v>
      </c>
      <c r="J4" s="20" t="s">
        <v>268</v>
      </c>
      <c r="K4" s="21" t="s">
        <v>297</v>
      </c>
      <c r="L4" s="21" t="s">
        <v>298</v>
      </c>
      <c r="M4" s="22" t="s">
        <v>84</v>
      </c>
      <c r="N4" s="23" t="s">
        <v>9</v>
      </c>
      <c r="O4" s="5"/>
    </row>
    <row r="5" spans="1:15" s="32" customFormat="1" ht="27" customHeight="1">
      <c r="A5" s="24"/>
      <c r="B5" s="25" t="s">
        <v>85</v>
      </c>
      <c r="C5" s="26">
        <f aca="true" t="shared" si="0" ref="C5:H5">SUM(C11,C18,C34,C40,C49,C52,C55,C58,C64)</f>
        <v>8152</v>
      </c>
      <c r="D5" s="26">
        <f t="shared" si="0"/>
        <v>50.03385451103119</v>
      </c>
      <c r="E5" s="26">
        <f t="shared" si="0"/>
        <v>1731</v>
      </c>
      <c r="F5" s="109">
        <f t="shared" si="0"/>
        <v>1028</v>
      </c>
      <c r="G5" s="109">
        <f t="shared" si="0"/>
        <v>703</v>
      </c>
      <c r="H5" s="109">
        <f t="shared" si="0"/>
        <v>90</v>
      </c>
      <c r="I5" s="110">
        <f>H5/E5</f>
        <v>0.05199306759098787</v>
      </c>
      <c r="J5" s="28">
        <f>SUM(J11,J18,J34,J40,J49,J52,J55,J58,J64)</f>
        <v>71941</v>
      </c>
      <c r="K5" s="26">
        <f>SUM(K11,K18,K34,K40,K49,K52,K55,K58)</f>
        <v>54</v>
      </c>
      <c r="L5" s="29">
        <f aca="true" t="shared" si="1" ref="L5:L58">K5/E5</f>
        <v>0.03119584055459272</v>
      </c>
      <c r="M5" s="26">
        <f aca="true" t="shared" si="2" ref="M5:M58">J5/E5</f>
        <v>41.560369728480644</v>
      </c>
      <c r="N5" s="30"/>
      <c r="O5" s="31"/>
    </row>
    <row r="6" spans="1:15" s="6" customFormat="1" ht="16.5" customHeight="1">
      <c r="A6" s="33" t="s">
        <v>86</v>
      </c>
      <c r="B6" s="34" t="s">
        <v>87</v>
      </c>
      <c r="C6" s="35">
        <v>0</v>
      </c>
      <c r="D6" s="36">
        <f aca="true" t="shared" si="3" ref="D6:D58">C6/E6</f>
        <v>0</v>
      </c>
      <c r="E6" s="35">
        <v>7</v>
      </c>
      <c r="F6" s="111">
        <v>0</v>
      </c>
      <c r="G6" s="111">
        <v>7</v>
      </c>
      <c r="H6" s="111">
        <v>0</v>
      </c>
      <c r="I6" s="112">
        <f aca="true" t="shared" si="4" ref="I6:I58">H6/E6</f>
        <v>0</v>
      </c>
      <c r="J6" s="37">
        <v>201</v>
      </c>
      <c r="K6" s="37">
        <v>0</v>
      </c>
      <c r="L6" s="38">
        <f t="shared" si="1"/>
        <v>0</v>
      </c>
      <c r="M6" s="35">
        <f t="shared" si="2"/>
        <v>28.714285714285715</v>
      </c>
      <c r="N6" s="14"/>
      <c r="O6" s="5"/>
    </row>
    <row r="7" spans="1:15" s="6" customFormat="1" ht="16.5" customHeight="1">
      <c r="A7" s="39" t="s">
        <v>88</v>
      </c>
      <c r="B7" s="40" t="s">
        <v>89</v>
      </c>
      <c r="C7" s="41">
        <v>255</v>
      </c>
      <c r="D7" s="42">
        <f t="shared" si="3"/>
        <v>7.083333333333333</v>
      </c>
      <c r="E7" s="41">
        <v>36</v>
      </c>
      <c r="F7" s="113">
        <v>14</v>
      </c>
      <c r="G7" s="113">
        <v>22</v>
      </c>
      <c r="H7" s="113">
        <v>0</v>
      </c>
      <c r="I7" s="114">
        <f t="shared" si="4"/>
        <v>0</v>
      </c>
      <c r="J7" s="43">
        <v>1474</v>
      </c>
      <c r="K7" s="43">
        <v>0</v>
      </c>
      <c r="L7" s="44">
        <f t="shared" si="1"/>
        <v>0</v>
      </c>
      <c r="M7" s="41">
        <f t="shared" si="2"/>
        <v>40.94444444444444</v>
      </c>
      <c r="N7" s="8"/>
      <c r="O7" s="5"/>
    </row>
    <row r="8" spans="1:15" s="6" customFormat="1" ht="16.5" customHeight="1">
      <c r="A8" s="39"/>
      <c r="B8" s="40" t="s">
        <v>90</v>
      </c>
      <c r="C8" s="41">
        <v>287</v>
      </c>
      <c r="D8" s="42">
        <f>C8/E8</f>
        <v>4.484375</v>
      </c>
      <c r="E8" s="41">
        <v>64</v>
      </c>
      <c r="F8" s="113">
        <v>38</v>
      </c>
      <c r="G8" s="113">
        <v>26</v>
      </c>
      <c r="H8" s="113">
        <v>0</v>
      </c>
      <c r="I8" s="114">
        <f t="shared" si="4"/>
        <v>0</v>
      </c>
      <c r="J8" s="43">
        <v>1861</v>
      </c>
      <c r="K8" s="43">
        <v>2</v>
      </c>
      <c r="L8" s="44">
        <f t="shared" si="1"/>
        <v>0.03125</v>
      </c>
      <c r="M8" s="41">
        <f t="shared" si="2"/>
        <v>29.078125</v>
      </c>
      <c r="N8" s="8"/>
      <c r="O8" s="5"/>
    </row>
    <row r="9" spans="1:15" s="6" customFormat="1" ht="16.5" customHeight="1">
      <c r="A9" s="39"/>
      <c r="B9" s="40" t="s">
        <v>91</v>
      </c>
      <c r="C9" s="41">
        <v>240</v>
      </c>
      <c r="D9" s="42">
        <f t="shared" si="3"/>
        <v>6.486486486486487</v>
      </c>
      <c r="E9" s="41">
        <v>37</v>
      </c>
      <c r="F9" s="113">
        <v>3</v>
      </c>
      <c r="G9" s="113">
        <v>34</v>
      </c>
      <c r="H9" s="113">
        <v>0</v>
      </c>
      <c r="I9" s="114">
        <f t="shared" si="4"/>
        <v>0</v>
      </c>
      <c r="J9" s="43">
        <v>1347</v>
      </c>
      <c r="K9" s="43">
        <v>1</v>
      </c>
      <c r="L9" s="44">
        <f t="shared" si="1"/>
        <v>0.02702702702702703</v>
      </c>
      <c r="M9" s="41">
        <f t="shared" si="2"/>
        <v>36.4054054054054</v>
      </c>
      <c r="N9" s="8"/>
      <c r="O9" s="5"/>
    </row>
    <row r="10" spans="1:15" s="6" customFormat="1" ht="16.5" customHeight="1">
      <c r="A10" s="39"/>
      <c r="B10" s="40" t="s">
        <v>17</v>
      </c>
      <c r="C10" s="45"/>
      <c r="D10" s="46">
        <f t="shared" si="3"/>
        <v>0</v>
      </c>
      <c r="E10" s="45">
        <v>67</v>
      </c>
      <c r="F10" s="115">
        <v>38</v>
      </c>
      <c r="G10" s="115">
        <v>29</v>
      </c>
      <c r="H10" s="115">
        <v>1</v>
      </c>
      <c r="I10" s="116">
        <f t="shared" si="4"/>
        <v>0.014925373134328358</v>
      </c>
      <c r="J10" s="47">
        <v>2805</v>
      </c>
      <c r="K10" s="47"/>
      <c r="L10" s="48">
        <f t="shared" si="1"/>
        <v>0</v>
      </c>
      <c r="M10" s="45">
        <f t="shared" si="2"/>
        <v>41.865671641791046</v>
      </c>
      <c r="N10" s="49"/>
      <c r="O10" s="5" t="s">
        <v>92</v>
      </c>
    </row>
    <row r="11" spans="1:15" s="57" customFormat="1" ht="16.5" customHeight="1">
      <c r="A11" s="39"/>
      <c r="B11" s="50" t="s">
        <v>93</v>
      </c>
      <c r="C11" s="51">
        <f aca="true" t="shared" si="5" ref="C11:H11">SUM(C6:C10)</f>
        <v>782</v>
      </c>
      <c r="D11" s="52">
        <f t="shared" si="3"/>
        <v>3.706161137440758</v>
      </c>
      <c r="E11" s="51">
        <f t="shared" si="5"/>
        <v>211</v>
      </c>
      <c r="F11" s="117">
        <f t="shared" si="5"/>
        <v>93</v>
      </c>
      <c r="G11" s="118">
        <f t="shared" si="5"/>
        <v>118</v>
      </c>
      <c r="H11" s="118">
        <f t="shared" si="5"/>
        <v>1</v>
      </c>
      <c r="I11" s="119">
        <f t="shared" si="4"/>
        <v>0.004739336492890996</v>
      </c>
      <c r="J11" s="51">
        <f>SUM(J6:J10)</f>
        <v>7688</v>
      </c>
      <c r="K11" s="51">
        <f>SUM(K6:K10)</f>
        <v>3</v>
      </c>
      <c r="L11" s="53">
        <f t="shared" si="1"/>
        <v>0.014218009478672985</v>
      </c>
      <c r="M11" s="54">
        <f t="shared" si="2"/>
        <v>36.43601895734597</v>
      </c>
      <c r="N11" s="55"/>
      <c r="O11" s="56"/>
    </row>
    <row r="12" spans="1:15" s="6" customFormat="1" ht="16.5" customHeight="1">
      <c r="A12" s="58" t="s">
        <v>94</v>
      </c>
      <c r="B12" s="34" t="s">
        <v>95</v>
      </c>
      <c r="C12" s="35">
        <v>0</v>
      </c>
      <c r="D12" s="36">
        <f t="shared" si="3"/>
        <v>0</v>
      </c>
      <c r="E12" s="59">
        <v>16</v>
      </c>
      <c r="F12" s="120">
        <v>13</v>
      </c>
      <c r="G12" s="111">
        <v>3</v>
      </c>
      <c r="H12" s="111">
        <v>1</v>
      </c>
      <c r="I12" s="121">
        <f t="shared" si="4"/>
        <v>0.0625</v>
      </c>
      <c r="J12" s="37">
        <v>1754</v>
      </c>
      <c r="K12" s="37">
        <v>0</v>
      </c>
      <c r="L12" s="38">
        <f t="shared" si="1"/>
        <v>0</v>
      </c>
      <c r="M12" s="35">
        <f t="shared" si="2"/>
        <v>109.625</v>
      </c>
      <c r="N12" s="14"/>
      <c r="O12" s="5"/>
    </row>
    <row r="13" spans="1:15" s="6" customFormat="1" ht="16.5" customHeight="1">
      <c r="A13" s="39" t="s">
        <v>96</v>
      </c>
      <c r="B13" s="60" t="s">
        <v>97</v>
      </c>
      <c r="C13" s="41">
        <v>246</v>
      </c>
      <c r="D13" s="42">
        <f t="shared" si="3"/>
        <v>17.571428571428573</v>
      </c>
      <c r="E13" s="61">
        <v>14</v>
      </c>
      <c r="F13" s="122">
        <v>4</v>
      </c>
      <c r="G13" s="113">
        <v>10</v>
      </c>
      <c r="H13" s="113">
        <v>0</v>
      </c>
      <c r="I13" s="123">
        <f t="shared" si="4"/>
        <v>0</v>
      </c>
      <c r="J13" s="43">
        <v>769</v>
      </c>
      <c r="K13" s="43">
        <v>1</v>
      </c>
      <c r="L13" s="44">
        <f t="shared" si="1"/>
        <v>0.07142857142857142</v>
      </c>
      <c r="M13" s="41">
        <f t="shared" si="2"/>
        <v>54.92857142857143</v>
      </c>
      <c r="N13" s="8"/>
      <c r="O13" s="5"/>
    </row>
    <row r="14" spans="1:15" s="6" customFormat="1" ht="16.5" customHeight="1">
      <c r="A14" s="39"/>
      <c r="B14" s="62" t="s">
        <v>98</v>
      </c>
      <c r="C14" s="41">
        <v>232</v>
      </c>
      <c r="D14" s="42">
        <f t="shared" si="3"/>
        <v>10.08695652173913</v>
      </c>
      <c r="E14" s="61">
        <v>23</v>
      </c>
      <c r="F14" s="122">
        <v>5</v>
      </c>
      <c r="G14" s="113">
        <v>18</v>
      </c>
      <c r="H14" s="113">
        <v>0</v>
      </c>
      <c r="I14" s="123">
        <f t="shared" si="4"/>
        <v>0</v>
      </c>
      <c r="J14" s="43">
        <v>1044</v>
      </c>
      <c r="K14" s="43">
        <v>1</v>
      </c>
      <c r="L14" s="44">
        <f t="shared" si="1"/>
        <v>0.043478260869565216</v>
      </c>
      <c r="M14" s="41">
        <f t="shared" si="2"/>
        <v>45.391304347826086</v>
      </c>
      <c r="N14" s="8"/>
      <c r="O14" s="5"/>
    </row>
    <row r="15" spans="1:15" s="6" customFormat="1" ht="16.5" customHeight="1">
      <c r="A15" s="39"/>
      <c r="B15" s="62" t="s">
        <v>99</v>
      </c>
      <c r="C15" s="41">
        <v>182</v>
      </c>
      <c r="D15" s="42">
        <f t="shared" si="3"/>
        <v>15.166666666666666</v>
      </c>
      <c r="E15" s="61">
        <v>12</v>
      </c>
      <c r="F15" s="122">
        <v>5</v>
      </c>
      <c r="G15" s="113">
        <v>7</v>
      </c>
      <c r="H15" s="113">
        <v>0</v>
      </c>
      <c r="I15" s="123">
        <f t="shared" si="4"/>
        <v>0</v>
      </c>
      <c r="J15" s="43">
        <v>604</v>
      </c>
      <c r="K15" s="43">
        <v>1</v>
      </c>
      <c r="L15" s="44">
        <f t="shared" si="1"/>
        <v>0.08333333333333333</v>
      </c>
      <c r="M15" s="41">
        <f t="shared" si="2"/>
        <v>50.333333333333336</v>
      </c>
      <c r="N15" s="8"/>
      <c r="O15" s="5"/>
    </row>
    <row r="16" spans="1:15" s="6" customFormat="1" ht="16.5" customHeight="1">
      <c r="A16" s="39"/>
      <c r="B16" s="62" t="s">
        <v>100</v>
      </c>
      <c r="C16" s="41">
        <v>147</v>
      </c>
      <c r="D16" s="42">
        <f t="shared" si="3"/>
        <v>7.35</v>
      </c>
      <c r="E16" s="61">
        <v>20</v>
      </c>
      <c r="F16" s="122">
        <v>12</v>
      </c>
      <c r="G16" s="113">
        <v>8</v>
      </c>
      <c r="H16" s="113">
        <v>4</v>
      </c>
      <c r="I16" s="123">
        <f t="shared" si="4"/>
        <v>0.2</v>
      </c>
      <c r="J16" s="43">
        <v>487</v>
      </c>
      <c r="K16" s="43">
        <v>2</v>
      </c>
      <c r="L16" s="44">
        <f t="shared" si="1"/>
        <v>0.1</v>
      </c>
      <c r="M16" s="41">
        <f t="shared" si="2"/>
        <v>24.35</v>
      </c>
      <c r="N16" s="8"/>
      <c r="O16" s="5"/>
    </row>
    <row r="17" spans="1:15" s="6" customFormat="1" ht="16.5" customHeight="1">
      <c r="A17" s="39"/>
      <c r="B17" s="63" t="s">
        <v>101</v>
      </c>
      <c r="C17" s="64">
        <v>192</v>
      </c>
      <c r="D17" s="42">
        <f t="shared" si="3"/>
        <v>12</v>
      </c>
      <c r="E17" s="65">
        <v>16</v>
      </c>
      <c r="F17" s="122">
        <v>2</v>
      </c>
      <c r="G17" s="113">
        <v>14</v>
      </c>
      <c r="H17" s="113">
        <v>0</v>
      </c>
      <c r="I17" s="123">
        <f t="shared" si="4"/>
        <v>0</v>
      </c>
      <c r="J17" s="43">
        <v>753</v>
      </c>
      <c r="K17" s="43">
        <v>0</v>
      </c>
      <c r="L17" s="44">
        <f t="shared" si="1"/>
        <v>0</v>
      </c>
      <c r="M17" s="64">
        <f t="shared" si="2"/>
        <v>47.0625</v>
      </c>
      <c r="N17" s="8"/>
      <c r="O17" s="5"/>
    </row>
    <row r="18" spans="1:15" s="57" customFormat="1" ht="16.5" customHeight="1">
      <c r="A18" s="39"/>
      <c r="B18" s="50" t="s">
        <v>102</v>
      </c>
      <c r="C18" s="66">
        <f>SUM(C12:C17)</f>
        <v>999</v>
      </c>
      <c r="D18" s="67">
        <f t="shared" si="3"/>
        <v>9.891089108910892</v>
      </c>
      <c r="E18" s="68">
        <f>SUM(E12:E17)</f>
        <v>101</v>
      </c>
      <c r="F18" s="124">
        <f>SUM(F12:F17)</f>
        <v>41</v>
      </c>
      <c r="G18" s="124">
        <f>SUM(G12:G17)</f>
        <v>60</v>
      </c>
      <c r="H18" s="124">
        <f>SUM(H12:H17)</f>
        <v>5</v>
      </c>
      <c r="I18" s="119">
        <f t="shared" si="4"/>
        <v>0.04950495049504951</v>
      </c>
      <c r="J18" s="66">
        <f>SUM(J12:J17)</f>
        <v>5411</v>
      </c>
      <c r="K18" s="66">
        <f>SUM(K12:K17)</f>
        <v>5</v>
      </c>
      <c r="L18" s="53">
        <f t="shared" si="1"/>
        <v>0.04950495049504951</v>
      </c>
      <c r="M18" s="54">
        <f t="shared" si="2"/>
        <v>53.57425742574257</v>
      </c>
      <c r="N18" s="69"/>
      <c r="O18" s="56"/>
    </row>
    <row r="19" spans="1:15" s="6" customFormat="1" ht="16.5" customHeight="1">
      <c r="A19" s="39" t="s">
        <v>103</v>
      </c>
      <c r="B19" s="70" t="s">
        <v>104</v>
      </c>
      <c r="C19" s="35">
        <v>0</v>
      </c>
      <c r="D19" s="36">
        <f>C19/E19</f>
        <v>0</v>
      </c>
      <c r="E19" s="59">
        <v>3</v>
      </c>
      <c r="F19" s="120">
        <v>1</v>
      </c>
      <c r="G19" s="111">
        <v>2</v>
      </c>
      <c r="H19" s="111">
        <v>0</v>
      </c>
      <c r="I19" s="121">
        <f t="shared" si="4"/>
        <v>0</v>
      </c>
      <c r="J19" s="37">
        <v>130</v>
      </c>
      <c r="K19" s="37">
        <v>0</v>
      </c>
      <c r="L19" s="38">
        <f t="shared" si="1"/>
        <v>0</v>
      </c>
      <c r="M19" s="71">
        <f t="shared" si="2"/>
        <v>43.333333333333336</v>
      </c>
      <c r="N19" s="14"/>
      <c r="O19" s="5"/>
    </row>
    <row r="20" spans="1:15" s="6" customFormat="1" ht="16.5" customHeight="1">
      <c r="A20" s="39" t="s">
        <v>105</v>
      </c>
      <c r="B20" s="72" t="s">
        <v>106</v>
      </c>
      <c r="C20" s="41">
        <v>81</v>
      </c>
      <c r="D20" s="42">
        <f t="shared" si="3"/>
        <v>11.571428571428571</v>
      </c>
      <c r="E20" s="61">
        <v>7</v>
      </c>
      <c r="F20" s="122">
        <v>3</v>
      </c>
      <c r="G20" s="113">
        <v>4</v>
      </c>
      <c r="H20" s="113">
        <v>0</v>
      </c>
      <c r="I20" s="123">
        <f t="shared" si="4"/>
        <v>0</v>
      </c>
      <c r="J20" s="43">
        <v>109</v>
      </c>
      <c r="K20" s="43">
        <v>1</v>
      </c>
      <c r="L20" s="44">
        <f t="shared" si="1"/>
        <v>0.14285714285714285</v>
      </c>
      <c r="M20" s="73">
        <f t="shared" si="2"/>
        <v>15.571428571428571</v>
      </c>
      <c r="N20" s="8"/>
      <c r="O20" s="5"/>
    </row>
    <row r="21" spans="1:15" s="6" customFormat="1" ht="16.5" customHeight="1">
      <c r="A21" s="39"/>
      <c r="B21" s="74" t="s">
        <v>107</v>
      </c>
      <c r="C21" s="41">
        <v>138</v>
      </c>
      <c r="D21" s="42">
        <f t="shared" si="3"/>
        <v>11.5</v>
      </c>
      <c r="E21" s="61">
        <v>12</v>
      </c>
      <c r="F21" s="122">
        <v>5</v>
      </c>
      <c r="G21" s="113">
        <v>7</v>
      </c>
      <c r="H21" s="113">
        <v>1</v>
      </c>
      <c r="I21" s="123">
        <f t="shared" si="4"/>
        <v>0.08333333333333333</v>
      </c>
      <c r="J21" s="43">
        <v>376</v>
      </c>
      <c r="K21" s="43">
        <v>0</v>
      </c>
      <c r="L21" s="44">
        <f t="shared" si="1"/>
        <v>0</v>
      </c>
      <c r="M21" s="73">
        <f t="shared" si="2"/>
        <v>31.333333333333332</v>
      </c>
      <c r="N21" s="8"/>
      <c r="O21" s="5"/>
    </row>
    <row r="22" spans="1:15" s="6" customFormat="1" ht="16.5" customHeight="1">
      <c r="A22" s="39"/>
      <c r="B22" s="75" t="s">
        <v>108</v>
      </c>
      <c r="C22" s="41">
        <v>42</v>
      </c>
      <c r="D22" s="42">
        <f t="shared" si="3"/>
        <v>5.25</v>
      </c>
      <c r="E22" s="61">
        <v>8</v>
      </c>
      <c r="F22" s="122">
        <v>4</v>
      </c>
      <c r="G22" s="113">
        <v>4</v>
      </c>
      <c r="H22" s="113">
        <v>0</v>
      </c>
      <c r="I22" s="123">
        <f t="shared" si="4"/>
        <v>0</v>
      </c>
      <c r="J22" s="43">
        <v>165</v>
      </c>
      <c r="K22" s="43">
        <v>0</v>
      </c>
      <c r="L22" s="44">
        <f t="shared" si="1"/>
        <v>0</v>
      </c>
      <c r="M22" s="73">
        <f t="shared" si="2"/>
        <v>20.625</v>
      </c>
      <c r="N22" s="8"/>
      <c r="O22" s="5"/>
    </row>
    <row r="23" spans="1:15" s="6" customFormat="1" ht="16.5" customHeight="1">
      <c r="A23" s="39"/>
      <c r="B23" s="76" t="s">
        <v>109</v>
      </c>
      <c r="C23" s="41">
        <v>218</v>
      </c>
      <c r="D23" s="42">
        <f t="shared" si="3"/>
        <v>8.72</v>
      </c>
      <c r="E23" s="61">
        <v>25</v>
      </c>
      <c r="F23" s="122">
        <v>8</v>
      </c>
      <c r="G23" s="113">
        <v>17</v>
      </c>
      <c r="H23" s="113">
        <v>4</v>
      </c>
      <c r="I23" s="123">
        <f t="shared" si="4"/>
        <v>0.16</v>
      </c>
      <c r="J23" s="43">
        <v>900</v>
      </c>
      <c r="K23" s="43">
        <v>3</v>
      </c>
      <c r="L23" s="44">
        <f t="shared" si="1"/>
        <v>0.12</v>
      </c>
      <c r="M23" s="73">
        <f t="shared" si="2"/>
        <v>36</v>
      </c>
      <c r="N23" s="8"/>
      <c r="O23" s="5"/>
    </row>
    <row r="24" spans="1:15" s="6" customFormat="1" ht="16.5" customHeight="1">
      <c r="A24" s="39"/>
      <c r="B24" s="76" t="s">
        <v>110</v>
      </c>
      <c r="C24" s="41">
        <v>182</v>
      </c>
      <c r="D24" s="42">
        <f t="shared" si="3"/>
        <v>5.352941176470588</v>
      </c>
      <c r="E24" s="61">
        <v>34</v>
      </c>
      <c r="F24" s="122">
        <v>9</v>
      </c>
      <c r="G24" s="113">
        <v>25</v>
      </c>
      <c r="H24" s="113">
        <v>2</v>
      </c>
      <c r="I24" s="123">
        <f t="shared" si="4"/>
        <v>0.058823529411764705</v>
      </c>
      <c r="J24" s="43">
        <v>1042</v>
      </c>
      <c r="K24" s="43">
        <v>0</v>
      </c>
      <c r="L24" s="44">
        <f t="shared" si="1"/>
        <v>0</v>
      </c>
      <c r="M24" s="73">
        <f t="shared" si="2"/>
        <v>30.647058823529413</v>
      </c>
      <c r="N24" s="8"/>
      <c r="O24" s="5"/>
    </row>
    <row r="25" spans="1:15" s="6" customFormat="1" ht="16.5" customHeight="1">
      <c r="A25" s="39"/>
      <c r="B25" s="76" t="s">
        <v>111</v>
      </c>
      <c r="C25" s="41">
        <v>281</v>
      </c>
      <c r="D25" s="42">
        <f t="shared" si="3"/>
        <v>5.62</v>
      </c>
      <c r="E25" s="61">
        <v>50</v>
      </c>
      <c r="F25" s="122">
        <v>22</v>
      </c>
      <c r="G25" s="113">
        <v>28</v>
      </c>
      <c r="H25" s="113">
        <v>3</v>
      </c>
      <c r="I25" s="123">
        <f t="shared" si="4"/>
        <v>0.06</v>
      </c>
      <c r="J25" s="43">
        <v>1509</v>
      </c>
      <c r="K25" s="43">
        <v>0</v>
      </c>
      <c r="L25" s="44">
        <f t="shared" si="1"/>
        <v>0</v>
      </c>
      <c r="M25" s="73">
        <f t="shared" si="2"/>
        <v>30.18</v>
      </c>
      <c r="N25" s="8"/>
      <c r="O25" s="5"/>
    </row>
    <row r="26" spans="1:15" s="6" customFormat="1" ht="16.5" customHeight="1">
      <c r="A26" s="39"/>
      <c r="B26" s="76" t="s">
        <v>112</v>
      </c>
      <c r="C26" s="41">
        <v>245</v>
      </c>
      <c r="D26" s="42">
        <f t="shared" si="3"/>
        <v>8.75</v>
      </c>
      <c r="E26" s="61">
        <v>28</v>
      </c>
      <c r="F26" s="122">
        <v>15</v>
      </c>
      <c r="G26" s="113">
        <v>13</v>
      </c>
      <c r="H26" s="113">
        <v>1</v>
      </c>
      <c r="I26" s="123">
        <f t="shared" si="4"/>
        <v>0.03571428571428571</v>
      </c>
      <c r="J26" s="43">
        <v>1120</v>
      </c>
      <c r="K26" s="43">
        <v>1</v>
      </c>
      <c r="L26" s="44">
        <f t="shared" si="1"/>
        <v>0.03571428571428571</v>
      </c>
      <c r="M26" s="73">
        <f t="shared" si="2"/>
        <v>40</v>
      </c>
      <c r="N26" s="8"/>
      <c r="O26" s="5"/>
    </row>
    <row r="27" spans="1:15" s="6" customFormat="1" ht="16.5" customHeight="1">
      <c r="A27" s="39"/>
      <c r="B27" s="76" t="s">
        <v>113</v>
      </c>
      <c r="C27" s="41">
        <v>201</v>
      </c>
      <c r="D27" s="42">
        <f t="shared" si="3"/>
        <v>7.178571428571429</v>
      </c>
      <c r="E27" s="61">
        <v>28</v>
      </c>
      <c r="F27" s="122">
        <v>8</v>
      </c>
      <c r="G27" s="113">
        <v>20</v>
      </c>
      <c r="H27" s="113">
        <v>3</v>
      </c>
      <c r="I27" s="123">
        <f t="shared" si="4"/>
        <v>0.10714285714285714</v>
      </c>
      <c r="J27" s="43">
        <v>870</v>
      </c>
      <c r="K27" s="43">
        <v>1</v>
      </c>
      <c r="L27" s="44">
        <f t="shared" si="1"/>
        <v>0.03571428571428571</v>
      </c>
      <c r="M27" s="73">
        <f t="shared" si="2"/>
        <v>31.071428571428573</v>
      </c>
      <c r="N27" s="8"/>
      <c r="O27" s="5"/>
    </row>
    <row r="28" spans="1:15" s="6" customFormat="1" ht="16.5" customHeight="1">
      <c r="A28" s="39"/>
      <c r="B28" s="76" t="s">
        <v>114</v>
      </c>
      <c r="C28" s="41">
        <v>178</v>
      </c>
      <c r="D28" s="42">
        <f t="shared" si="3"/>
        <v>8.476190476190476</v>
      </c>
      <c r="E28" s="61">
        <v>21</v>
      </c>
      <c r="F28" s="122">
        <v>9</v>
      </c>
      <c r="G28" s="113">
        <v>12</v>
      </c>
      <c r="H28" s="113">
        <v>1</v>
      </c>
      <c r="I28" s="123">
        <f t="shared" si="4"/>
        <v>0.047619047619047616</v>
      </c>
      <c r="J28" s="43">
        <v>726</v>
      </c>
      <c r="K28" s="43">
        <v>1</v>
      </c>
      <c r="L28" s="44">
        <f t="shared" si="1"/>
        <v>0.047619047619047616</v>
      </c>
      <c r="M28" s="73">
        <f t="shared" si="2"/>
        <v>34.57142857142857</v>
      </c>
      <c r="N28" s="8"/>
      <c r="O28" s="5"/>
    </row>
    <row r="29" spans="1:15" s="6" customFormat="1" ht="16.5" customHeight="1">
      <c r="A29" s="39"/>
      <c r="B29" s="76" t="s">
        <v>115</v>
      </c>
      <c r="C29" s="41">
        <v>199</v>
      </c>
      <c r="D29" s="42">
        <f t="shared" si="3"/>
        <v>6.03030303030303</v>
      </c>
      <c r="E29" s="61">
        <v>33</v>
      </c>
      <c r="F29" s="122">
        <v>15</v>
      </c>
      <c r="G29" s="113">
        <v>18</v>
      </c>
      <c r="H29" s="113">
        <v>3</v>
      </c>
      <c r="I29" s="123">
        <f t="shared" si="4"/>
        <v>0.09090909090909091</v>
      </c>
      <c r="J29" s="43">
        <v>1415</v>
      </c>
      <c r="K29" s="43">
        <v>1</v>
      </c>
      <c r="L29" s="44">
        <f t="shared" si="1"/>
        <v>0.030303030303030304</v>
      </c>
      <c r="M29" s="73">
        <f t="shared" si="2"/>
        <v>42.878787878787875</v>
      </c>
      <c r="N29" s="8"/>
      <c r="O29" s="5"/>
    </row>
    <row r="30" spans="1:15" s="6" customFormat="1" ht="16.5" customHeight="1">
      <c r="A30" s="39"/>
      <c r="B30" s="76" t="s">
        <v>116</v>
      </c>
      <c r="C30" s="41">
        <v>197</v>
      </c>
      <c r="D30" s="42">
        <f t="shared" si="3"/>
        <v>5.184210526315789</v>
      </c>
      <c r="E30" s="61">
        <v>38</v>
      </c>
      <c r="F30" s="122">
        <v>22</v>
      </c>
      <c r="G30" s="113">
        <v>16</v>
      </c>
      <c r="H30" s="113">
        <v>12</v>
      </c>
      <c r="I30" s="123">
        <f t="shared" si="4"/>
        <v>0.3157894736842105</v>
      </c>
      <c r="J30" s="43">
        <v>1150</v>
      </c>
      <c r="K30" s="43">
        <v>3</v>
      </c>
      <c r="L30" s="44">
        <f t="shared" si="1"/>
        <v>0.07894736842105263</v>
      </c>
      <c r="M30" s="73">
        <f t="shared" si="2"/>
        <v>30.263157894736842</v>
      </c>
      <c r="N30" s="8"/>
      <c r="O30" s="5"/>
    </row>
    <row r="31" spans="1:15" s="6" customFormat="1" ht="16.5" customHeight="1">
      <c r="A31" s="39"/>
      <c r="B31" s="76" t="s">
        <v>117</v>
      </c>
      <c r="C31" s="41">
        <v>222</v>
      </c>
      <c r="D31" s="42">
        <f t="shared" si="3"/>
        <v>6.3428571428571425</v>
      </c>
      <c r="E31" s="61">
        <v>35</v>
      </c>
      <c r="F31" s="122">
        <v>14</v>
      </c>
      <c r="G31" s="113">
        <v>21</v>
      </c>
      <c r="H31" s="113">
        <v>2</v>
      </c>
      <c r="I31" s="123">
        <f t="shared" si="4"/>
        <v>0.05714285714285714</v>
      </c>
      <c r="J31" s="43">
        <v>1242</v>
      </c>
      <c r="K31" s="43">
        <v>4</v>
      </c>
      <c r="L31" s="44">
        <f t="shared" si="1"/>
        <v>0.11428571428571428</v>
      </c>
      <c r="M31" s="73">
        <f t="shared" si="2"/>
        <v>35.48571428571429</v>
      </c>
      <c r="N31" s="8"/>
      <c r="O31" s="5"/>
    </row>
    <row r="32" spans="1:15" s="6" customFormat="1" ht="16.5" customHeight="1">
      <c r="A32" s="39"/>
      <c r="B32" s="76" t="s">
        <v>118</v>
      </c>
      <c r="C32" s="41">
        <v>241</v>
      </c>
      <c r="D32" s="42">
        <f t="shared" si="3"/>
        <v>6.342105263157895</v>
      </c>
      <c r="E32" s="61">
        <v>38</v>
      </c>
      <c r="F32" s="122">
        <v>16</v>
      </c>
      <c r="G32" s="113">
        <v>22</v>
      </c>
      <c r="H32" s="113">
        <v>2</v>
      </c>
      <c r="I32" s="123">
        <f t="shared" si="4"/>
        <v>0.05263157894736842</v>
      </c>
      <c r="J32" s="43">
        <v>1507</v>
      </c>
      <c r="K32" s="43">
        <v>0</v>
      </c>
      <c r="L32" s="44">
        <f t="shared" si="1"/>
        <v>0</v>
      </c>
      <c r="M32" s="73">
        <f t="shared" si="2"/>
        <v>39.6578947368421</v>
      </c>
      <c r="N32" s="8"/>
      <c r="O32" s="5"/>
    </row>
    <row r="33" spans="1:15" s="6" customFormat="1" ht="16.5" customHeight="1">
      <c r="A33" s="39"/>
      <c r="B33" s="77" t="s">
        <v>119</v>
      </c>
      <c r="C33" s="45">
        <v>224</v>
      </c>
      <c r="D33" s="46">
        <f t="shared" si="3"/>
        <v>6.222222222222222</v>
      </c>
      <c r="E33" s="78">
        <v>36</v>
      </c>
      <c r="F33" s="125">
        <v>18</v>
      </c>
      <c r="G33" s="115">
        <v>18</v>
      </c>
      <c r="H33" s="115">
        <v>7</v>
      </c>
      <c r="I33" s="126">
        <f t="shared" si="4"/>
        <v>0.19444444444444445</v>
      </c>
      <c r="J33" s="47">
        <v>1476</v>
      </c>
      <c r="K33" s="47">
        <v>0</v>
      </c>
      <c r="L33" s="48">
        <f t="shared" si="1"/>
        <v>0</v>
      </c>
      <c r="M33" s="79">
        <f t="shared" si="2"/>
        <v>41</v>
      </c>
      <c r="N33" s="49"/>
      <c r="O33" s="5"/>
    </row>
    <row r="34" spans="1:15" s="57" customFormat="1" ht="16.5" customHeight="1">
      <c r="A34" s="39"/>
      <c r="B34" s="50" t="s">
        <v>120</v>
      </c>
      <c r="C34" s="80">
        <f aca="true" t="shared" si="6" ref="C34:H34">SUM(C19:C33)</f>
        <v>2649</v>
      </c>
      <c r="D34" s="52">
        <f t="shared" si="3"/>
        <v>6.6893939393939394</v>
      </c>
      <c r="E34" s="81">
        <f t="shared" si="6"/>
        <v>396</v>
      </c>
      <c r="F34" s="127">
        <f t="shared" si="6"/>
        <v>169</v>
      </c>
      <c r="G34" s="127">
        <f t="shared" si="6"/>
        <v>227</v>
      </c>
      <c r="H34" s="127">
        <f t="shared" si="6"/>
        <v>41</v>
      </c>
      <c r="I34" s="119">
        <f t="shared" si="4"/>
        <v>0.10353535353535354</v>
      </c>
      <c r="J34" s="80">
        <f>SUM(J19:J33)</f>
        <v>13737</v>
      </c>
      <c r="K34" s="80">
        <f>SUM(K19:K33)</f>
        <v>15</v>
      </c>
      <c r="L34" s="53">
        <f t="shared" si="1"/>
        <v>0.03787878787878788</v>
      </c>
      <c r="M34" s="54">
        <f t="shared" si="2"/>
        <v>34.68939393939394</v>
      </c>
      <c r="N34" s="69"/>
      <c r="O34" s="56"/>
    </row>
    <row r="35" spans="1:15" s="6" customFormat="1" ht="16.5" customHeight="1">
      <c r="A35" s="39" t="s">
        <v>121</v>
      </c>
      <c r="B35" s="70" t="s">
        <v>122</v>
      </c>
      <c r="C35" s="35">
        <v>0</v>
      </c>
      <c r="D35" s="36" t="e">
        <f t="shared" si="3"/>
        <v>#DIV/0!</v>
      </c>
      <c r="E35" s="59">
        <v>0</v>
      </c>
      <c r="F35" s="120">
        <v>0</v>
      </c>
      <c r="G35" s="111">
        <v>0</v>
      </c>
      <c r="H35" s="111">
        <v>0</v>
      </c>
      <c r="I35" s="121">
        <v>0</v>
      </c>
      <c r="J35" s="37">
        <v>0</v>
      </c>
      <c r="K35" s="82">
        <v>0</v>
      </c>
      <c r="L35" s="38" t="e">
        <f t="shared" si="1"/>
        <v>#DIV/0!</v>
      </c>
      <c r="M35" s="71">
        <v>0</v>
      </c>
      <c r="N35" s="14"/>
      <c r="O35" s="5"/>
    </row>
    <row r="36" spans="1:15" s="6" customFormat="1" ht="16.5" customHeight="1">
      <c r="A36" s="39" t="s">
        <v>123</v>
      </c>
      <c r="B36" s="83" t="s">
        <v>124</v>
      </c>
      <c r="C36" s="41">
        <v>217</v>
      </c>
      <c r="D36" s="42">
        <f t="shared" si="3"/>
        <v>3.013888888888889</v>
      </c>
      <c r="E36" s="61">
        <v>72</v>
      </c>
      <c r="F36" s="122">
        <v>52</v>
      </c>
      <c r="G36" s="113">
        <v>20</v>
      </c>
      <c r="H36" s="113">
        <v>7</v>
      </c>
      <c r="I36" s="123">
        <f t="shared" si="4"/>
        <v>0.09722222222222222</v>
      </c>
      <c r="J36" s="43">
        <v>2736</v>
      </c>
      <c r="K36" s="84">
        <v>1</v>
      </c>
      <c r="L36" s="44">
        <f t="shared" si="1"/>
        <v>0.013888888888888888</v>
      </c>
      <c r="M36" s="73">
        <f t="shared" si="2"/>
        <v>38</v>
      </c>
      <c r="N36" s="8"/>
      <c r="O36" s="5"/>
    </row>
    <row r="37" spans="1:15" s="6" customFormat="1" ht="16.5" customHeight="1">
      <c r="A37" s="39"/>
      <c r="B37" s="85" t="s">
        <v>125</v>
      </c>
      <c r="C37" s="41">
        <v>303</v>
      </c>
      <c r="D37" s="42">
        <f t="shared" si="3"/>
        <v>5.410714285714286</v>
      </c>
      <c r="E37" s="61">
        <v>56</v>
      </c>
      <c r="F37" s="122">
        <v>45</v>
      </c>
      <c r="G37" s="113">
        <v>11</v>
      </c>
      <c r="H37" s="113">
        <v>0</v>
      </c>
      <c r="I37" s="123">
        <f t="shared" si="4"/>
        <v>0</v>
      </c>
      <c r="J37" s="43">
        <v>2674</v>
      </c>
      <c r="K37" s="84">
        <v>1</v>
      </c>
      <c r="L37" s="44">
        <f t="shared" si="1"/>
        <v>0.017857142857142856</v>
      </c>
      <c r="M37" s="73">
        <f t="shared" si="2"/>
        <v>47.75</v>
      </c>
      <c r="N37" s="8"/>
      <c r="O37" s="5"/>
    </row>
    <row r="38" spans="1:15" s="6" customFormat="1" ht="16.5" customHeight="1">
      <c r="A38" s="39"/>
      <c r="B38" s="76" t="s">
        <v>126</v>
      </c>
      <c r="C38" s="41">
        <v>238</v>
      </c>
      <c r="D38" s="42">
        <f t="shared" si="3"/>
        <v>4.327272727272727</v>
      </c>
      <c r="E38" s="61">
        <v>55</v>
      </c>
      <c r="F38" s="122">
        <v>35</v>
      </c>
      <c r="G38" s="113">
        <v>20</v>
      </c>
      <c r="H38" s="113">
        <v>3</v>
      </c>
      <c r="I38" s="123">
        <f t="shared" si="4"/>
        <v>0.05454545454545454</v>
      </c>
      <c r="J38" s="43">
        <v>2196</v>
      </c>
      <c r="K38" s="84">
        <v>3</v>
      </c>
      <c r="L38" s="44">
        <f t="shared" si="1"/>
        <v>0.05454545454545454</v>
      </c>
      <c r="M38" s="73">
        <f t="shared" si="2"/>
        <v>39.92727272727273</v>
      </c>
      <c r="N38" s="8"/>
      <c r="O38" s="5"/>
    </row>
    <row r="39" spans="1:15" s="6" customFormat="1" ht="16.5" customHeight="1">
      <c r="A39" s="39"/>
      <c r="B39" s="86" t="s">
        <v>127</v>
      </c>
      <c r="C39" s="64">
        <v>181</v>
      </c>
      <c r="D39" s="42">
        <f t="shared" si="3"/>
        <v>6.241379310344827</v>
      </c>
      <c r="E39" s="65">
        <v>29</v>
      </c>
      <c r="F39" s="122">
        <v>16</v>
      </c>
      <c r="G39" s="113">
        <v>13</v>
      </c>
      <c r="H39" s="113">
        <v>7</v>
      </c>
      <c r="I39" s="123">
        <f t="shared" si="4"/>
        <v>0.2413793103448276</v>
      </c>
      <c r="J39" s="43">
        <v>816</v>
      </c>
      <c r="K39" s="84">
        <v>2</v>
      </c>
      <c r="L39" s="44">
        <f t="shared" si="1"/>
        <v>0.06896551724137931</v>
      </c>
      <c r="M39" s="73">
        <f t="shared" si="2"/>
        <v>28.137931034482758</v>
      </c>
      <c r="N39" s="8"/>
      <c r="O39" s="5"/>
    </row>
    <row r="40" spans="1:15" s="57" customFormat="1" ht="16.5" customHeight="1">
      <c r="A40" s="39"/>
      <c r="B40" s="50" t="s">
        <v>128</v>
      </c>
      <c r="C40" s="66">
        <f>SUM(C35:C39)</f>
        <v>939</v>
      </c>
      <c r="D40" s="67">
        <f t="shared" si="3"/>
        <v>4.429245283018868</v>
      </c>
      <c r="E40" s="68">
        <f>SUM(E35:E39)</f>
        <v>212</v>
      </c>
      <c r="F40" s="124">
        <f>SUM(F35:F39)</f>
        <v>148</v>
      </c>
      <c r="G40" s="124">
        <f>SUM(G35:G39)</f>
        <v>64</v>
      </c>
      <c r="H40" s="124">
        <f>SUM(H35:H39)</f>
        <v>17</v>
      </c>
      <c r="I40" s="119">
        <f t="shared" si="4"/>
        <v>0.08018867924528301</v>
      </c>
      <c r="J40" s="66">
        <f>SUM(J35:J39)</f>
        <v>8422</v>
      </c>
      <c r="K40" s="66">
        <f>SUM(K35:K39)</f>
        <v>7</v>
      </c>
      <c r="L40" s="53">
        <f t="shared" si="1"/>
        <v>0.0330188679245283</v>
      </c>
      <c r="M40" s="54">
        <f t="shared" si="2"/>
        <v>39.72641509433962</v>
      </c>
      <c r="N40" s="69"/>
      <c r="O40" s="56"/>
    </row>
    <row r="41" spans="1:15" s="6" customFormat="1" ht="16.5" customHeight="1">
      <c r="A41" s="58" t="s">
        <v>129</v>
      </c>
      <c r="B41" s="70" t="s">
        <v>130</v>
      </c>
      <c r="C41" s="35">
        <v>0</v>
      </c>
      <c r="D41" s="36">
        <f t="shared" si="3"/>
        <v>0</v>
      </c>
      <c r="E41" s="59">
        <v>1</v>
      </c>
      <c r="F41" s="120">
        <v>0</v>
      </c>
      <c r="G41" s="111">
        <v>1</v>
      </c>
      <c r="H41" s="111">
        <v>0</v>
      </c>
      <c r="I41" s="121">
        <f t="shared" si="4"/>
        <v>0</v>
      </c>
      <c r="J41" s="37">
        <v>43</v>
      </c>
      <c r="K41" s="82">
        <v>0</v>
      </c>
      <c r="L41" s="38">
        <f t="shared" si="1"/>
        <v>0</v>
      </c>
      <c r="M41" s="71">
        <f t="shared" si="2"/>
        <v>43</v>
      </c>
      <c r="N41" s="14"/>
      <c r="O41" s="5"/>
    </row>
    <row r="42" spans="1:15" s="6" customFormat="1" ht="16.5" customHeight="1">
      <c r="A42" s="249"/>
      <c r="B42" s="387" t="s">
        <v>312</v>
      </c>
      <c r="C42" s="267"/>
      <c r="D42" s="42"/>
      <c r="E42" s="268">
        <v>9</v>
      </c>
      <c r="F42" s="122">
        <v>4</v>
      </c>
      <c r="G42" s="113">
        <v>5</v>
      </c>
      <c r="H42" s="113">
        <v>1</v>
      </c>
      <c r="I42" s="123">
        <f t="shared" si="4"/>
        <v>0.1111111111111111</v>
      </c>
      <c r="J42" s="43">
        <v>178</v>
      </c>
      <c r="K42" s="84"/>
      <c r="L42" s="44"/>
      <c r="M42" s="73">
        <f t="shared" si="2"/>
        <v>19.77777777777778</v>
      </c>
      <c r="N42" s="8"/>
      <c r="O42" s="5"/>
    </row>
    <row r="43" spans="1:15" s="6" customFormat="1" ht="16.5" customHeight="1">
      <c r="A43" s="39" t="s">
        <v>131</v>
      </c>
      <c r="B43" s="83" t="s">
        <v>132</v>
      </c>
      <c r="C43" s="41">
        <v>375</v>
      </c>
      <c r="D43" s="42">
        <f t="shared" si="3"/>
        <v>7.8125</v>
      </c>
      <c r="E43" s="61">
        <v>48</v>
      </c>
      <c r="F43" s="122">
        <v>25</v>
      </c>
      <c r="G43" s="113">
        <v>23</v>
      </c>
      <c r="H43" s="113">
        <v>0</v>
      </c>
      <c r="I43" s="123">
        <f t="shared" si="4"/>
        <v>0</v>
      </c>
      <c r="J43" s="43">
        <v>1860</v>
      </c>
      <c r="K43" s="84">
        <v>1</v>
      </c>
      <c r="L43" s="44">
        <f t="shared" si="1"/>
        <v>0.020833333333333332</v>
      </c>
      <c r="M43" s="73">
        <f t="shared" si="2"/>
        <v>38.75</v>
      </c>
      <c r="N43" s="8"/>
      <c r="O43" s="5"/>
    </row>
    <row r="44" spans="1:15" s="6" customFormat="1" ht="16.5" customHeight="1">
      <c r="A44" s="39"/>
      <c r="B44" s="83" t="s">
        <v>133</v>
      </c>
      <c r="C44" s="41">
        <v>419</v>
      </c>
      <c r="D44" s="42">
        <f t="shared" si="3"/>
        <v>8.914893617021276</v>
      </c>
      <c r="E44" s="61">
        <v>47</v>
      </c>
      <c r="F44" s="122">
        <v>25</v>
      </c>
      <c r="G44" s="113">
        <v>22</v>
      </c>
      <c r="H44" s="113">
        <v>0</v>
      </c>
      <c r="I44" s="123">
        <f t="shared" si="4"/>
        <v>0</v>
      </c>
      <c r="J44" s="43">
        <v>2541</v>
      </c>
      <c r="K44" s="84">
        <v>3</v>
      </c>
      <c r="L44" s="44">
        <f t="shared" si="1"/>
        <v>0.06382978723404255</v>
      </c>
      <c r="M44" s="73">
        <f t="shared" si="2"/>
        <v>54.06382978723404</v>
      </c>
      <c r="N44" s="8"/>
      <c r="O44" s="5"/>
    </row>
    <row r="45" spans="1:15" s="6" customFormat="1" ht="16.5" customHeight="1">
      <c r="A45" s="39"/>
      <c r="B45" s="85" t="s">
        <v>134</v>
      </c>
      <c r="C45" s="41">
        <v>208</v>
      </c>
      <c r="D45" s="42">
        <f t="shared" si="3"/>
        <v>9.904761904761905</v>
      </c>
      <c r="E45" s="61">
        <v>21</v>
      </c>
      <c r="F45" s="122">
        <v>11</v>
      </c>
      <c r="G45" s="113">
        <v>10</v>
      </c>
      <c r="H45" s="113">
        <v>2</v>
      </c>
      <c r="I45" s="123">
        <f t="shared" si="4"/>
        <v>0.09523809523809523</v>
      </c>
      <c r="J45" s="43">
        <v>983</v>
      </c>
      <c r="K45" s="84">
        <v>0</v>
      </c>
      <c r="L45" s="44">
        <f t="shared" si="1"/>
        <v>0</v>
      </c>
      <c r="M45" s="73">
        <f t="shared" si="2"/>
        <v>46.80952380952381</v>
      </c>
      <c r="N45" s="8"/>
      <c r="O45" s="5"/>
    </row>
    <row r="46" spans="1:15" s="6" customFormat="1" ht="16.5" customHeight="1">
      <c r="A46" s="39"/>
      <c r="B46" s="76" t="s">
        <v>135</v>
      </c>
      <c r="C46" s="41">
        <v>401</v>
      </c>
      <c r="D46" s="42">
        <f t="shared" si="3"/>
        <v>8.02</v>
      </c>
      <c r="E46" s="61">
        <v>50</v>
      </c>
      <c r="F46" s="122">
        <v>16</v>
      </c>
      <c r="G46" s="113">
        <v>34</v>
      </c>
      <c r="H46" s="113">
        <v>12</v>
      </c>
      <c r="I46" s="123">
        <f t="shared" si="4"/>
        <v>0.24</v>
      </c>
      <c r="J46" s="43">
        <v>1662</v>
      </c>
      <c r="K46" s="84">
        <v>4</v>
      </c>
      <c r="L46" s="44">
        <f t="shared" si="1"/>
        <v>0.08</v>
      </c>
      <c r="M46" s="73">
        <f t="shared" si="2"/>
        <v>33.24</v>
      </c>
      <c r="N46" s="8"/>
      <c r="O46" s="5"/>
    </row>
    <row r="47" spans="1:15" s="6" customFormat="1" ht="16.5" customHeight="1">
      <c r="A47" s="39"/>
      <c r="B47" s="76" t="s">
        <v>136</v>
      </c>
      <c r="C47" s="41">
        <v>216</v>
      </c>
      <c r="D47" s="42">
        <f t="shared" si="3"/>
        <v>10.8</v>
      </c>
      <c r="E47" s="61">
        <v>20</v>
      </c>
      <c r="F47" s="122">
        <v>12</v>
      </c>
      <c r="G47" s="113">
        <v>8</v>
      </c>
      <c r="H47" s="113">
        <v>2</v>
      </c>
      <c r="I47" s="123">
        <f t="shared" si="4"/>
        <v>0.1</v>
      </c>
      <c r="J47" s="43">
        <v>766</v>
      </c>
      <c r="K47" s="84">
        <v>1</v>
      </c>
      <c r="L47" s="44">
        <f t="shared" si="1"/>
        <v>0.05</v>
      </c>
      <c r="M47" s="73">
        <f t="shared" si="2"/>
        <v>38.3</v>
      </c>
      <c r="N47" s="8"/>
      <c r="O47" s="5"/>
    </row>
    <row r="48" spans="1:15" s="6" customFormat="1" ht="16.5" customHeight="1">
      <c r="A48" s="39"/>
      <c r="B48" s="86" t="s">
        <v>137</v>
      </c>
      <c r="C48" s="64">
        <v>210</v>
      </c>
      <c r="D48" s="42">
        <f t="shared" si="3"/>
        <v>11.052631578947368</v>
      </c>
      <c r="E48" s="65">
        <v>19</v>
      </c>
      <c r="F48" s="122">
        <v>9</v>
      </c>
      <c r="G48" s="113">
        <v>10</v>
      </c>
      <c r="H48" s="113">
        <v>1</v>
      </c>
      <c r="I48" s="123">
        <f t="shared" si="4"/>
        <v>0.05263157894736842</v>
      </c>
      <c r="J48" s="43">
        <v>786</v>
      </c>
      <c r="K48" s="84">
        <v>0</v>
      </c>
      <c r="L48" s="44">
        <f t="shared" si="1"/>
        <v>0</v>
      </c>
      <c r="M48" s="73">
        <f t="shared" si="2"/>
        <v>41.36842105263158</v>
      </c>
      <c r="N48" s="8"/>
      <c r="O48" s="5"/>
    </row>
    <row r="49" spans="1:15" s="57" customFormat="1" ht="16.5" customHeight="1">
      <c r="A49" s="39"/>
      <c r="B49" s="50" t="s">
        <v>138</v>
      </c>
      <c r="C49" s="66">
        <f>SUM(C41:C48)</f>
        <v>1829</v>
      </c>
      <c r="D49" s="67">
        <f t="shared" si="3"/>
        <v>8.506976744186046</v>
      </c>
      <c r="E49" s="68">
        <f>SUM(E41:E48)</f>
        <v>215</v>
      </c>
      <c r="F49" s="124">
        <f>SUM(F41:F48)</f>
        <v>102</v>
      </c>
      <c r="G49" s="124">
        <f>SUM(G41:G48)</f>
        <v>113</v>
      </c>
      <c r="H49" s="124">
        <f>SUM(H41:H48)</f>
        <v>18</v>
      </c>
      <c r="I49" s="119">
        <f t="shared" si="4"/>
        <v>0.08372093023255814</v>
      </c>
      <c r="J49" s="66">
        <f>SUM(J41:J48)</f>
        <v>8819</v>
      </c>
      <c r="K49" s="66">
        <f>SUM(K41:K48)</f>
        <v>9</v>
      </c>
      <c r="L49" s="53">
        <f t="shared" si="1"/>
        <v>0.04186046511627907</v>
      </c>
      <c r="M49" s="54">
        <f t="shared" si="2"/>
        <v>41.01860465116279</v>
      </c>
      <c r="N49" s="69"/>
      <c r="O49" s="56"/>
    </row>
    <row r="50" spans="1:15" s="6" customFormat="1" ht="16.5" customHeight="1">
      <c r="A50" s="58" t="s">
        <v>139</v>
      </c>
      <c r="B50" s="70" t="s">
        <v>140</v>
      </c>
      <c r="C50" s="35">
        <v>0</v>
      </c>
      <c r="D50" s="36" t="e">
        <f t="shared" si="3"/>
        <v>#DIV/0!</v>
      </c>
      <c r="E50" s="59">
        <v>0</v>
      </c>
      <c r="F50" s="120">
        <v>0</v>
      </c>
      <c r="G50" s="111">
        <v>0</v>
      </c>
      <c r="H50" s="111">
        <v>0</v>
      </c>
      <c r="I50" s="121" t="e">
        <f t="shared" si="4"/>
        <v>#DIV/0!</v>
      </c>
      <c r="J50" s="37">
        <v>0</v>
      </c>
      <c r="K50" s="82">
        <v>0</v>
      </c>
      <c r="L50" s="38" t="e">
        <f t="shared" si="1"/>
        <v>#DIV/0!</v>
      </c>
      <c r="M50" s="71" t="e">
        <f t="shared" si="2"/>
        <v>#DIV/0!</v>
      </c>
      <c r="N50" s="14"/>
      <c r="O50" s="5"/>
    </row>
    <row r="51" spans="1:15" s="6" customFormat="1" ht="16.5" customHeight="1">
      <c r="A51" s="39" t="s">
        <v>141</v>
      </c>
      <c r="B51" s="87" t="s">
        <v>142</v>
      </c>
      <c r="C51" s="64">
        <v>203</v>
      </c>
      <c r="D51" s="42">
        <f t="shared" si="3"/>
        <v>5.486486486486487</v>
      </c>
      <c r="E51" s="65">
        <v>37</v>
      </c>
      <c r="F51" s="122">
        <v>14</v>
      </c>
      <c r="G51" s="113">
        <v>23</v>
      </c>
      <c r="H51" s="113">
        <v>0</v>
      </c>
      <c r="I51" s="123">
        <f t="shared" si="4"/>
        <v>0</v>
      </c>
      <c r="J51" s="43">
        <v>1590</v>
      </c>
      <c r="K51" s="84">
        <v>2</v>
      </c>
      <c r="L51" s="44">
        <f t="shared" si="1"/>
        <v>0.05405405405405406</v>
      </c>
      <c r="M51" s="73">
        <f t="shared" si="2"/>
        <v>42.972972972972975</v>
      </c>
      <c r="N51" s="8"/>
      <c r="O51" s="5"/>
    </row>
    <row r="52" spans="1:15" s="57" customFormat="1" ht="16.5" customHeight="1">
      <c r="A52" s="39"/>
      <c r="B52" s="50" t="s">
        <v>143</v>
      </c>
      <c r="C52" s="66">
        <f>SUM(C50:C51)</f>
        <v>203</v>
      </c>
      <c r="D52" s="67">
        <f t="shared" si="3"/>
        <v>5.486486486486487</v>
      </c>
      <c r="E52" s="68">
        <f>SUM(E50:E51)</f>
        <v>37</v>
      </c>
      <c r="F52" s="124">
        <f>SUM(F50:F51)</f>
        <v>14</v>
      </c>
      <c r="G52" s="124">
        <f>SUM(G50:G51)</f>
        <v>23</v>
      </c>
      <c r="H52" s="124">
        <f>SUM(H50:H51)</f>
        <v>0</v>
      </c>
      <c r="I52" s="119">
        <f t="shared" si="4"/>
        <v>0</v>
      </c>
      <c r="J52" s="66">
        <f>SUM(J50:J51)</f>
        <v>1590</v>
      </c>
      <c r="K52" s="66">
        <f>SUM(K50:K51)</f>
        <v>2</v>
      </c>
      <c r="L52" s="53">
        <f t="shared" si="1"/>
        <v>0.05405405405405406</v>
      </c>
      <c r="M52" s="54">
        <f t="shared" si="2"/>
        <v>42.972972972972975</v>
      </c>
      <c r="N52" s="69"/>
      <c r="O52" s="56"/>
    </row>
    <row r="53" spans="1:15" s="6" customFormat="1" ht="16.5" customHeight="1">
      <c r="A53" s="39" t="s">
        <v>144</v>
      </c>
      <c r="B53" s="70" t="s">
        <v>145</v>
      </c>
      <c r="C53" s="35">
        <v>0</v>
      </c>
      <c r="D53" s="36" t="e">
        <f t="shared" si="3"/>
        <v>#DIV/0!</v>
      </c>
      <c r="E53" s="59">
        <v>0</v>
      </c>
      <c r="F53" s="120">
        <v>0</v>
      </c>
      <c r="G53" s="111">
        <v>0</v>
      </c>
      <c r="H53" s="111">
        <v>0</v>
      </c>
      <c r="I53" s="121">
        <v>0</v>
      </c>
      <c r="J53" s="37">
        <v>0</v>
      </c>
      <c r="K53" s="82">
        <v>0</v>
      </c>
      <c r="L53" s="38" t="e">
        <f t="shared" si="1"/>
        <v>#DIV/0!</v>
      </c>
      <c r="M53" s="71">
        <v>0</v>
      </c>
      <c r="N53" s="14"/>
      <c r="O53" s="5"/>
    </row>
    <row r="54" spans="1:15" s="6" customFormat="1" ht="16.5" customHeight="1">
      <c r="A54" s="39" t="s">
        <v>146</v>
      </c>
      <c r="B54" s="83" t="s">
        <v>147</v>
      </c>
      <c r="C54" s="64">
        <v>389</v>
      </c>
      <c r="D54" s="42">
        <f t="shared" si="3"/>
        <v>6.078125</v>
      </c>
      <c r="E54" s="65">
        <v>64</v>
      </c>
      <c r="F54" s="122">
        <v>23</v>
      </c>
      <c r="G54" s="113">
        <v>41</v>
      </c>
      <c r="H54" s="113">
        <v>6</v>
      </c>
      <c r="I54" s="123">
        <f t="shared" si="4"/>
        <v>0.09375</v>
      </c>
      <c r="J54" s="43">
        <v>2797</v>
      </c>
      <c r="K54" s="84">
        <v>5</v>
      </c>
      <c r="L54" s="44">
        <f t="shared" si="1"/>
        <v>0.078125</v>
      </c>
      <c r="M54" s="73">
        <f t="shared" si="2"/>
        <v>43.703125</v>
      </c>
      <c r="N54" s="8"/>
      <c r="O54" s="5"/>
    </row>
    <row r="55" spans="1:16" s="57" customFormat="1" ht="16.5" customHeight="1">
      <c r="A55" s="39"/>
      <c r="B55" s="50" t="s">
        <v>148</v>
      </c>
      <c r="C55" s="66">
        <f>SUM(C53:C54)</f>
        <v>389</v>
      </c>
      <c r="D55" s="67">
        <f t="shared" si="3"/>
        <v>6.078125</v>
      </c>
      <c r="E55" s="68">
        <f>SUM(E53:E54)</f>
        <v>64</v>
      </c>
      <c r="F55" s="124">
        <f>SUM(F53:F54)</f>
        <v>23</v>
      </c>
      <c r="G55" s="124">
        <f>SUM(G53:G54)</f>
        <v>41</v>
      </c>
      <c r="H55" s="124">
        <f>SUM(H53:H54)</f>
        <v>6</v>
      </c>
      <c r="I55" s="119">
        <f t="shared" si="4"/>
        <v>0.09375</v>
      </c>
      <c r="J55" s="66">
        <f>SUM(J53:J54)</f>
        <v>2797</v>
      </c>
      <c r="K55" s="66">
        <f>SUM(K53:K54)</f>
        <v>5</v>
      </c>
      <c r="L55" s="53">
        <f t="shared" si="1"/>
        <v>0.078125</v>
      </c>
      <c r="M55" s="54">
        <f t="shared" si="2"/>
        <v>43.703125</v>
      </c>
      <c r="N55" s="69"/>
      <c r="O55" s="56"/>
      <c r="P55" s="56"/>
    </row>
    <row r="56" spans="1:15" s="6" customFormat="1" ht="16.5" customHeight="1">
      <c r="A56" s="58" t="s">
        <v>149</v>
      </c>
      <c r="B56" s="70" t="s">
        <v>150</v>
      </c>
      <c r="C56" s="35"/>
      <c r="D56" s="36" t="e">
        <f t="shared" si="3"/>
        <v>#DIV/0!</v>
      </c>
      <c r="E56" s="59"/>
      <c r="F56" s="120"/>
      <c r="G56" s="111"/>
      <c r="H56" s="111"/>
      <c r="I56" s="121" t="e">
        <f t="shared" si="4"/>
        <v>#DIV/0!</v>
      </c>
      <c r="J56" s="37"/>
      <c r="K56" s="82"/>
      <c r="L56" s="38" t="e">
        <f t="shared" si="1"/>
        <v>#DIV/0!</v>
      </c>
      <c r="M56" s="71" t="e">
        <f t="shared" si="2"/>
        <v>#DIV/0!</v>
      </c>
      <c r="N56" s="14"/>
      <c r="O56" s="5"/>
    </row>
    <row r="57" spans="1:15" s="6" customFormat="1" ht="16.5" customHeight="1">
      <c r="A57" s="39" t="s">
        <v>151</v>
      </c>
      <c r="B57" s="88" t="s">
        <v>152</v>
      </c>
      <c r="C57" s="41">
        <v>362</v>
      </c>
      <c r="D57" s="36">
        <f t="shared" si="3"/>
        <v>5.246376811594203</v>
      </c>
      <c r="E57" s="61">
        <v>69</v>
      </c>
      <c r="F57" s="122">
        <v>46</v>
      </c>
      <c r="G57" s="113">
        <v>23</v>
      </c>
      <c r="H57" s="113">
        <v>2</v>
      </c>
      <c r="I57" s="123">
        <f t="shared" si="4"/>
        <v>0.028985507246376812</v>
      </c>
      <c r="J57" s="43">
        <v>2781</v>
      </c>
      <c r="K57" s="84">
        <v>8</v>
      </c>
      <c r="L57" s="44">
        <f t="shared" si="1"/>
        <v>0.11594202898550725</v>
      </c>
      <c r="M57" s="73">
        <f t="shared" si="2"/>
        <v>40.30434782608695</v>
      </c>
      <c r="N57" s="8"/>
      <c r="O57" s="5"/>
    </row>
    <row r="58" spans="1:14" s="92" customFormat="1" ht="16.5" customHeight="1">
      <c r="A58" s="89"/>
      <c r="B58" s="50" t="s">
        <v>153</v>
      </c>
      <c r="C58" s="66">
        <f>SUM(C56:C57)</f>
        <v>362</v>
      </c>
      <c r="D58" s="67">
        <f t="shared" si="3"/>
        <v>5.246376811594203</v>
      </c>
      <c r="E58" s="68">
        <f>SUM(E56:E57)</f>
        <v>69</v>
      </c>
      <c r="F58" s="124">
        <f>SUM(F56:F57)</f>
        <v>46</v>
      </c>
      <c r="G58" s="124">
        <f>SUM(G56:G57)</f>
        <v>23</v>
      </c>
      <c r="H58" s="124">
        <f>SUM(H56:H57)</f>
        <v>2</v>
      </c>
      <c r="I58" s="119">
        <f t="shared" si="4"/>
        <v>0.028985507246376812</v>
      </c>
      <c r="J58" s="66">
        <f>SUM(J56:J57)</f>
        <v>2781</v>
      </c>
      <c r="K58" s="66">
        <f>SUM(K56:K57)</f>
        <v>8</v>
      </c>
      <c r="L58" s="53">
        <f t="shared" si="1"/>
        <v>0.11594202898550725</v>
      </c>
      <c r="M58" s="90">
        <f t="shared" si="2"/>
        <v>40.30434782608695</v>
      </c>
      <c r="N58" s="91"/>
    </row>
    <row r="59" spans="1:15" s="6" customFormat="1" ht="16.5" customHeight="1">
      <c r="A59" s="167" t="s">
        <v>289</v>
      </c>
      <c r="B59" s="327" t="s">
        <v>290</v>
      </c>
      <c r="C59" s="316">
        <v>0</v>
      </c>
      <c r="D59" s="317"/>
      <c r="E59" s="316">
        <v>239</v>
      </c>
      <c r="F59" s="318">
        <v>239</v>
      </c>
      <c r="G59" s="318">
        <v>0</v>
      </c>
      <c r="H59" s="318">
        <v>0</v>
      </c>
      <c r="I59" s="319"/>
      <c r="J59" s="316">
        <v>13418</v>
      </c>
      <c r="K59" s="316"/>
      <c r="L59" s="316"/>
      <c r="M59" s="316"/>
      <c r="N59" s="172"/>
      <c r="O59" s="94"/>
    </row>
    <row r="60" spans="1:15" s="6" customFormat="1" ht="16.5" customHeight="1">
      <c r="A60" s="328"/>
      <c r="B60" s="329" t="s">
        <v>291</v>
      </c>
      <c r="C60" s="320">
        <v>0</v>
      </c>
      <c r="D60" s="10"/>
      <c r="E60" s="320">
        <v>19</v>
      </c>
      <c r="F60" s="321">
        <v>13</v>
      </c>
      <c r="G60" s="321">
        <v>6</v>
      </c>
      <c r="H60" s="321">
        <v>0</v>
      </c>
      <c r="I60" s="322"/>
      <c r="J60" s="320">
        <v>401</v>
      </c>
      <c r="K60" s="320"/>
      <c r="L60" s="320"/>
      <c r="M60" s="320"/>
      <c r="N60" s="213"/>
      <c r="O60" s="94"/>
    </row>
    <row r="61" spans="1:15" s="6" customFormat="1" ht="16.5" customHeight="1">
      <c r="A61" s="328"/>
      <c r="B61" s="329" t="s">
        <v>292</v>
      </c>
      <c r="C61" s="320">
        <v>0</v>
      </c>
      <c r="D61" s="10"/>
      <c r="E61" s="320">
        <v>52</v>
      </c>
      <c r="F61" s="321">
        <v>52</v>
      </c>
      <c r="G61" s="321">
        <v>0</v>
      </c>
      <c r="H61" s="321">
        <v>0</v>
      </c>
      <c r="I61" s="322"/>
      <c r="J61" s="320">
        <v>1893</v>
      </c>
      <c r="K61" s="320"/>
      <c r="L61" s="320"/>
      <c r="M61" s="320"/>
      <c r="N61" s="213"/>
      <c r="O61" s="94"/>
    </row>
    <row r="62" spans="1:15" s="6" customFormat="1" ht="16.5" customHeight="1">
      <c r="A62" s="328"/>
      <c r="B62" s="329" t="s">
        <v>293</v>
      </c>
      <c r="C62" s="320">
        <v>0</v>
      </c>
      <c r="D62" s="10"/>
      <c r="E62" s="320">
        <v>88</v>
      </c>
      <c r="F62" s="321">
        <v>88</v>
      </c>
      <c r="G62" s="321">
        <v>0</v>
      </c>
      <c r="H62" s="321">
        <v>0</v>
      </c>
      <c r="I62" s="322"/>
      <c r="J62" s="320">
        <v>4019</v>
      </c>
      <c r="K62" s="320"/>
      <c r="L62" s="320"/>
      <c r="M62" s="320"/>
      <c r="N62" s="213"/>
      <c r="O62" s="94"/>
    </row>
    <row r="63" spans="1:15" s="6" customFormat="1" ht="16.5" customHeight="1">
      <c r="A63" s="328"/>
      <c r="B63" s="329" t="s">
        <v>294</v>
      </c>
      <c r="C63" s="323">
        <v>0</v>
      </c>
      <c r="D63" s="324"/>
      <c r="E63" s="323">
        <v>28</v>
      </c>
      <c r="F63" s="325">
        <v>0</v>
      </c>
      <c r="G63" s="325">
        <v>28</v>
      </c>
      <c r="H63" s="325">
        <v>0</v>
      </c>
      <c r="I63" s="326"/>
      <c r="J63" s="323">
        <v>965</v>
      </c>
      <c r="K63" s="323"/>
      <c r="L63" s="323"/>
      <c r="M63" s="323"/>
      <c r="N63" s="201"/>
      <c r="O63" s="94"/>
    </row>
    <row r="64" spans="1:14" s="92" customFormat="1" ht="16.5" customHeight="1">
      <c r="A64" s="89"/>
      <c r="B64" s="50" t="s">
        <v>295</v>
      </c>
      <c r="C64" s="66">
        <f aca="true" t="shared" si="7" ref="C64:H64">SUM(C59:C63)</f>
        <v>0</v>
      </c>
      <c r="D64" s="66">
        <f t="shared" si="7"/>
        <v>0</v>
      </c>
      <c r="E64" s="66">
        <f t="shared" si="7"/>
        <v>426</v>
      </c>
      <c r="F64" s="124">
        <f t="shared" si="7"/>
        <v>392</v>
      </c>
      <c r="G64" s="124">
        <f t="shared" si="7"/>
        <v>34</v>
      </c>
      <c r="H64" s="124">
        <f t="shared" si="7"/>
        <v>0</v>
      </c>
      <c r="I64" s="119">
        <f>H64/E64</f>
        <v>0</v>
      </c>
      <c r="J64" s="66">
        <f>SUM(J59:J63)</f>
        <v>20696</v>
      </c>
      <c r="K64" s="66">
        <f>SUM(K62:K63)</f>
        <v>0</v>
      </c>
      <c r="L64" s="53">
        <f>K64/E64</f>
        <v>0</v>
      </c>
      <c r="M64" s="90">
        <f>J64/E64</f>
        <v>48.582159624413144</v>
      </c>
      <c r="N64" s="91"/>
    </row>
  </sheetData>
  <sheetProtection/>
  <mergeCells count="2">
    <mergeCell ref="F2:I2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71"/>
  <sheetViews>
    <sheetView zoomScalePageLayoutView="0" workbookViewId="0" topLeftCell="A1">
      <selection activeCell="AA11" sqref="AA11"/>
    </sheetView>
  </sheetViews>
  <sheetFormatPr defaultColWidth="17.25390625" defaultRowHeight="15.75"/>
  <cols>
    <col min="1" max="1" width="9.625" style="95" customWidth="1"/>
    <col min="2" max="2" width="20.625" style="95" customWidth="1"/>
    <col min="3" max="3" width="8.625" style="102" hidden="1" customWidth="1"/>
    <col min="4" max="4" width="4.75390625" style="102" hidden="1" customWidth="1"/>
    <col min="5" max="5" width="8.625" style="102" customWidth="1"/>
    <col min="6" max="8" width="8.625" style="104" customWidth="1"/>
    <col min="9" max="9" width="8.625" style="129" customWidth="1"/>
    <col min="10" max="11" width="8.625" style="104" hidden="1" customWidth="1"/>
    <col min="12" max="12" width="8.625" style="129" hidden="1" customWidth="1"/>
    <col min="13" max="13" width="8.625" style="104" hidden="1" customWidth="1"/>
    <col min="14" max="19" width="8.625" style="95" hidden="1" customWidth="1"/>
    <col min="20" max="20" width="8.625" style="95" customWidth="1"/>
    <col min="21" max="26" width="8.625" style="95" hidden="1" customWidth="1"/>
    <col min="27" max="28" width="8.625" style="95" customWidth="1"/>
    <col min="29" max="16384" width="17.25390625" style="95" customWidth="1"/>
  </cols>
  <sheetData>
    <row r="2" spans="1:29" s="6" customFormat="1" ht="16.5">
      <c r="A2" s="243"/>
      <c r="B2" s="4"/>
      <c r="C2" s="1"/>
      <c r="D2" s="2"/>
      <c r="E2" s="1"/>
      <c r="F2" s="427"/>
      <c r="G2" s="427"/>
      <c r="H2" s="427"/>
      <c r="I2" s="427"/>
      <c r="J2" s="3"/>
      <c r="K2" s="427" t="s">
        <v>154</v>
      </c>
      <c r="L2" s="427"/>
      <c r="M2" s="427"/>
      <c r="N2" s="427"/>
      <c r="O2" s="433" t="s">
        <v>155</v>
      </c>
      <c r="P2" s="433"/>
      <c r="Q2" s="433"/>
      <c r="R2" s="433"/>
      <c r="S2" s="130"/>
      <c r="T2" s="3"/>
      <c r="U2" s="1"/>
      <c r="V2" s="1"/>
      <c r="W2" s="1"/>
      <c r="X2" s="1"/>
      <c r="Y2" s="1"/>
      <c r="Z2" s="1"/>
      <c r="AA2" s="3"/>
      <c r="AB2" s="4"/>
      <c r="AC2" s="5"/>
    </row>
    <row r="3" spans="1:29" s="6" customFormat="1" ht="16.5">
      <c r="A3" s="39"/>
      <c r="B3" s="8"/>
      <c r="C3" s="434" t="s">
        <v>271</v>
      </c>
      <c r="D3" s="436" t="s">
        <v>156</v>
      </c>
      <c r="E3" s="438" t="s">
        <v>263</v>
      </c>
      <c r="F3" s="430" t="s">
        <v>81</v>
      </c>
      <c r="G3" s="431"/>
      <c r="H3" s="431"/>
      <c r="I3" s="432"/>
      <c r="J3" s="131"/>
      <c r="K3" s="132"/>
      <c r="L3" s="132"/>
      <c r="M3" s="132"/>
      <c r="N3" s="133"/>
      <c r="O3" s="131"/>
      <c r="P3" s="132"/>
      <c r="Q3" s="132"/>
      <c r="R3" s="132"/>
      <c r="S3" s="133"/>
      <c r="T3" s="434" t="s">
        <v>264</v>
      </c>
      <c r="U3" s="444" t="s">
        <v>272</v>
      </c>
      <c r="V3" s="444" t="s">
        <v>273</v>
      </c>
      <c r="W3" s="440" t="s">
        <v>274</v>
      </c>
      <c r="X3" s="440" t="s">
        <v>275</v>
      </c>
      <c r="Y3" s="440" t="s">
        <v>276</v>
      </c>
      <c r="Z3" s="440" t="s">
        <v>277</v>
      </c>
      <c r="AA3" s="442" t="s">
        <v>84</v>
      </c>
      <c r="AB3" s="14"/>
      <c r="AC3" s="5"/>
    </row>
    <row r="4" spans="1:29" s="32" customFormat="1" ht="42.75">
      <c r="A4" s="15" t="s">
        <v>1</v>
      </c>
      <c r="B4" s="16" t="s">
        <v>2</v>
      </c>
      <c r="C4" s="435"/>
      <c r="D4" s="437"/>
      <c r="E4" s="439"/>
      <c r="F4" s="106" t="s">
        <v>4</v>
      </c>
      <c r="G4" s="106" t="s">
        <v>5</v>
      </c>
      <c r="H4" s="107" t="s">
        <v>83</v>
      </c>
      <c r="I4" s="108" t="s">
        <v>7</v>
      </c>
      <c r="J4" s="134" t="s">
        <v>4</v>
      </c>
      <c r="K4" s="135" t="s">
        <v>5</v>
      </c>
      <c r="L4" s="135" t="s">
        <v>157</v>
      </c>
      <c r="M4" s="136" t="s">
        <v>158</v>
      </c>
      <c r="N4" s="137"/>
      <c r="O4" s="134" t="s">
        <v>4</v>
      </c>
      <c r="P4" s="135" t="s">
        <v>5</v>
      </c>
      <c r="Q4" s="135" t="s">
        <v>157</v>
      </c>
      <c r="R4" s="136" t="s">
        <v>158</v>
      </c>
      <c r="S4" s="137"/>
      <c r="T4" s="435"/>
      <c r="U4" s="445"/>
      <c r="V4" s="445"/>
      <c r="W4" s="441"/>
      <c r="X4" s="441"/>
      <c r="Y4" s="441"/>
      <c r="Z4" s="441"/>
      <c r="AA4" s="443"/>
      <c r="AB4" s="23" t="s">
        <v>9</v>
      </c>
      <c r="AC4" s="5"/>
    </row>
    <row r="5" spans="1:29" s="6" customFormat="1" ht="27" customHeight="1">
      <c r="A5" s="24"/>
      <c r="B5" s="25" t="s">
        <v>85</v>
      </c>
      <c r="C5" s="26">
        <f>SUM(C11,C20,C36,C44,C56,C61,C67,C71)</f>
        <v>3346</v>
      </c>
      <c r="D5" s="27">
        <f aca="true" t="shared" si="0" ref="D5:D71">C5/E5</f>
        <v>3.103896103896104</v>
      </c>
      <c r="E5" s="26">
        <f>SUM(E11,E20,E36,E44,E56,E61,E67,E71)</f>
        <v>1078</v>
      </c>
      <c r="F5" s="109">
        <f>SUM(F11,F20,F36,F44,F56,F61,F67,F71)</f>
        <v>279</v>
      </c>
      <c r="G5" s="109">
        <f>SUM(G11,G20,G36,G44,G56,G61,G67,G71)</f>
        <v>799</v>
      </c>
      <c r="H5" s="109">
        <f>SUM(H11,H20,H36,H44,H56,H61,H67,H71)</f>
        <v>299</v>
      </c>
      <c r="I5" s="110">
        <f>H5/E5</f>
        <v>0.27736549165120594</v>
      </c>
      <c r="J5" s="138">
        <f>SUM(J11,J20,J36,J44,J56,J61,J67,J71)</f>
        <v>458</v>
      </c>
      <c r="K5" s="138">
        <f>SUM(K11,K20,K36,K44,K56,K61,K67,K71)</f>
        <v>2218</v>
      </c>
      <c r="L5" s="138">
        <f>SUM(L11,L20,L36,L44,L56,L61,L67,L71)</f>
        <v>2606</v>
      </c>
      <c r="M5" s="138">
        <f>SUM(M11,M20,M36,M44,M56,M61,M67,M71)</f>
        <v>399</v>
      </c>
      <c r="N5" s="139">
        <f>M5/L5</f>
        <v>0.1531082118188795</v>
      </c>
      <c r="O5" s="138">
        <f>SUM(O11,O20,O36,O44,O56,O61,O67,O71)</f>
        <v>598</v>
      </c>
      <c r="P5" s="138">
        <f>SUM(P11,P20,P36,P44,P56,P61,P67,P71)</f>
        <v>2021</v>
      </c>
      <c r="Q5" s="138">
        <f>SUM(Q11,Q20,Q36,Q44,Q56,Q61,Q67,Q71)</f>
        <v>2527</v>
      </c>
      <c r="R5" s="138">
        <f>SUM(R11,R20,R36,R44,R56,R61,R67,R71)</f>
        <v>573</v>
      </c>
      <c r="S5" s="139">
        <f>R5/Q5</f>
        <v>0.22675108824693313</v>
      </c>
      <c r="T5" s="28">
        <f>SUM(T11,T20,T36,T44,T56,T61,T67,T71)</f>
        <v>13030</v>
      </c>
      <c r="U5" s="138">
        <f>SUM(U11,U20,U36,U44,U56,U61,U67,U71)</f>
        <v>0</v>
      </c>
      <c r="V5" s="138">
        <f>SUM(V11,V20,V36,V44,V56,V61,V67,V71)</f>
        <v>0</v>
      </c>
      <c r="W5" s="26">
        <f>SUM(W11,W20,W36,W44,W56,W61,W67,W71)</f>
        <v>179</v>
      </c>
      <c r="X5" s="29">
        <f aca="true" t="shared" si="1" ref="X5:X71">W5/E5</f>
        <v>0.1660482374768089</v>
      </c>
      <c r="Y5" s="26">
        <f>SUM(Y11,Y20,Y36,Y44,Y56,Y61,Y67,Y71)</f>
        <v>0</v>
      </c>
      <c r="Z5" s="29">
        <f aca="true" t="shared" si="2" ref="Z5:Z71">Y5/E5</f>
        <v>0</v>
      </c>
      <c r="AA5" s="26">
        <f aca="true" t="shared" si="3" ref="AA5:AA71">T5/E5</f>
        <v>12.087198515769945</v>
      </c>
      <c r="AB5" s="30"/>
      <c r="AC5" s="31"/>
    </row>
    <row r="6" spans="1:29" s="6" customFormat="1" ht="16.5" customHeight="1">
      <c r="A6" s="33" t="s">
        <v>86</v>
      </c>
      <c r="B6" s="140" t="s">
        <v>159</v>
      </c>
      <c r="C6" s="35">
        <v>70</v>
      </c>
      <c r="D6" s="36">
        <f t="shared" si="0"/>
        <v>4.375</v>
      </c>
      <c r="E6" s="35">
        <v>16</v>
      </c>
      <c r="F6" s="111">
        <v>1</v>
      </c>
      <c r="G6" s="111">
        <v>15</v>
      </c>
      <c r="H6" s="111">
        <v>0</v>
      </c>
      <c r="I6" s="112">
        <f aca="true" t="shared" si="4" ref="I6:I71">H6/E6</f>
        <v>0</v>
      </c>
      <c r="J6" s="59">
        <v>1</v>
      </c>
      <c r="K6" s="141">
        <v>36</v>
      </c>
      <c r="L6" s="141">
        <v>37</v>
      </c>
      <c r="M6" s="141">
        <v>0</v>
      </c>
      <c r="N6" s="142">
        <v>0</v>
      </c>
      <c r="O6" s="143">
        <v>1</v>
      </c>
      <c r="P6" s="141">
        <v>36</v>
      </c>
      <c r="Q6" s="141">
        <v>37</v>
      </c>
      <c r="R6" s="141">
        <v>0</v>
      </c>
      <c r="S6" s="142">
        <v>0</v>
      </c>
      <c r="T6" s="37">
        <v>181</v>
      </c>
      <c r="U6" s="82"/>
      <c r="V6" s="37"/>
      <c r="W6" s="37">
        <v>1</v>
      </c>
      <c r="X6" s="38">
        <f t="shared" si="1"/>
        <v>0.0625</v>
      </c>
      <c r="Y6" s="37"/>
      <c r="Z6" s="38">
        <f t="shared" si="2"/>
        <v>0</v>
      </c>
      <c r="AA6" s="35">
        <f t="shared" si="3"/>
        <v>11.3125</v>
      </c>
      <c r="AB6" s="14"/>
      <c r="AC6" s="5"/>
    </row>
    <row r="7" spans="1:29" s="57" customFormat="1" ht="16.5" customHeight="1">
      <c r="A7" s="39" t="s">
        <v>88</v>
      </c>
      <c r="B7" s="76" t="s">
        <v>160</v>
      </c>
      <c r="C7" s="41">
        <v>46</v>
      </c>
      <c r="D7" s="42">
        <f t="shared" si="0"/>
        <v>6.571428571428571</v>
      </c>
      <c r="E7" s="41">
        <v>7</v>
      </c>
      <c r="F7" s="113">
        <v>1</v>
      </c>
      <c r="G7" s="113">
        <v>6</v>
      </c>
      <c r="H7" s="113">
        <v>0</v>
      </c>
      <c r="I7" s="114">
        <f t="shared" si="4"/>
        <v>0</v>
      </c>
      <c r="J7" s="61">
        <v>3</v>
      </c>
      <c r="K7" s="144">
        <v>21</v>
      </c>
      <c r="L7" s="144">
        <v>24</v>
      </c>
      <c r="M7" s="144">
        <v>0</v>
      </c>
      <c r="N7" s="145">
        <v>0</v>
      </c>
      <c r="O7" s="146">
        <v>3</v>
      </c>
      <c r="P7" s="144">
        <v>21</v>
      </c>
      <c r="Q7" s="144">
        <v>24</v>
      </c>
      <c r="R7" s="144">
        <v>0</v>
      </c>
      <c r="S7" s="145">
        <v>0</v>
      </c>
      <c r="T7" s="43">
        <v>73</v>
      </c>
      <c r="U7" s="84"/>
      <c r="V7" s="43"/>
      <c r="W7" s="43">
        <v>0</v>
      </c>
      <c r="X7" s="44">
        <f t="shared" si="1"/>
        <v>0</v>
      </c>
      <c r="Y7" s="43"/>
      <c r="Z7" s="44">
        <f t="shared" si="2"/>
        <v>0</v>
      </c>
      <c r="AA7" s="41">
        <f t="shared" si="3"/>
        <v>10.428571428571429</v>
      </c>
      <c r="AB7" s="8"/>
      <c r="AC7" s="5"/>
    </row>
    <row r="8" spans="1:29" s="6" customFormat="1" ht="16.5" customHeight="1">
      <c r="A8" s="39"/>
      <c r="B8" s="76" t="s">
        <v>161</v>
      </c>
      <c r="C8" s="41">
        <v>47</v>
      </c>
      <c r="D8" s="42">
        <f t="shared" si="0"/>
        <v>3.9166666666666665</v>
      </c>
      <c r="E8" s="41">
        <v>12</v>
      </c>
      <c r="F8" s="113">
        <v>3</v>
      </c>
      <c r="G8" s="113">
        <v>9</v>
      </c>
      <c r="H8" s="113">
        <v>0</v>
      </c>
      <c r="I8" s="114">
        <f t="shared" si="4"/>
        <v>0</v>
      </c>
      <c r="J8" s="61">
        <v>2</v>
      </c>
      <c r="K8" s="144">
        <v>16</v>
      </c>
      <c r="L8" s="144">
        <v>18</v>
      </c>
      <c r="M8" s="144">
        <v>0</v>
      </c>
      <c r="N8" s="145">
        <v>0</v>
      </c>
      <c r="O8" s="146">
        <v>4</v>
      </c>
      <c r="P8" s="144">
        <v>16</v>
      </c>
      <c r="Q8" s="144">
        <v>20</v>
      </c>
      <c r="R8" s="144">
        <v>0</v>
      </c>
      <c r="S8" s="145">
        <v>0</v>
      </c>
      <c r="T8" s="43">
        <v>98</v>
      </c>
      <c r="U8" s="84"/>
      <c r="V8" s="43"/>
      <c r="W8" s="43">
        <v>0</v>
      </c>
      <c r="X8" s="44">
        <f t="shared" si="1"/>
        <v>0</v>
      </c>
      <c r="Y8" s="43"/>
      <c r="Z8" s="44">
        <f t="shared" si="2"/>
        <v>0</v>
      </c>
      <c r="AA8" s="41">
        <f t="shared" si="3"/>
        <v>8.166666666666666</v>
      </c>
      <c r="AB8" s="8"/>
      <c r="AC8" s="5"/>
    </row>
    <row r="9" spans="1:29" s="6" customFormat="1" ht="16.5" customHeight="1">
      <c r="A9" s="39"/>
      <c r="B9" s="76" t="s">
        <v>162</v>
      </c>
      <c r="C9" s="41">
        <v>50</v>
      </c>
      <c r="D9" s="42">
        <f t="shared" si="0"/>
        <v>3.5714285714285716</v>
      </c>
      <c r="E9" s="41">
        <v>14</v>
      </c>
      <c r="F9" s="113">
        <v>2</v>
      </c>
      <c r="G9" s="113">
        <v>12</v>
      </c>
      <c r="H9" s="113">
        <v>1</v>
      </c>
      <c r="I9" s="114">
        <f t="shared" si="4"/>
        <v>0.07142857142857142</v>
      </c>
      <c r="J9" s="61">
        <v>6</v>
      </c>
      <c r="K9" s="144">
        <v>22</v>
      </c>
      <c r="L9" s="144">
        <v>28</v>
      </c>
      <c r="M9" s="144">
        <v>2</v>
      </c>
      <c r="N9" s="145">
        <v>0.1</v>
      </c>
      <c r="O9" s="146">
        <v>6</v>
      </c>
      <c r="P9" s="144">
        <v>24</v>
      </c>
      <c r="Q9" s="144">
        <v>30</v>
      </c>
      <c r="R9" s="144">
        <v>2</v>
      </c>
      <c r="S9" s="145">
        <v>0.1</v>
      </c>
      <c r="T9" s="43">
        <v>127</v>
      </c>
      <c r="U9" s="84"/>
      <c r="V9" s="43"/>
      <c r="W9" s="43">
        <v>0</v>
      </c>
      <c r="X9" s="44">
        <f t="shared" si="1"/>
        <v>0</v>
      </c>
      <c r="Y9" s="43"/>
      <c r="Z9" s="44">
        <f t="shared" si="2"/>
        <v>0</v>
      </c>
      <c r="AA9" s="41">
        <f t="shared" si="3"/>
        <v>9.071428571428571</v>
      </c>
      <c r="AB9" s="8"/>
      <c r="AC9" s="5"/>
    </row>
    <row r="10" spans="1:29" s="6" customFormat="1" ht="16.5" customHeight="1">
      <c r="A10" s="39"/>
      <c r="B10" s="77" t="s">
        <v>163</v>
      </c>
      <c r="C10" s="45">
        <v>40</v>
      </c>
      <c r="D10" s="46">
        <f t="shared" si="0"/>
        <v>5.714285714285714</v>
      </c>
      <c r="E10" s="45">
        <v>7</v>
      </c>
      <c r="F10" s="115">
        <v>1</v>
      </c>
      <c r="G10" s="115">
        <v>6</v>
      </c>
      <c r="H10" s="115">
        <v>0</v>
      </c>
      <c r="I10" s="116">
        <f t="shared" si="4"/>
        <v>0</v>
      </c>
      <c r="J10" s="78">
        <v>3</v>
      </c>
      <c r="K10" s="147">
        <v>15</v>
      </c>
      <c r="L10" s="147">
        <v>18</v>
      </c>
      <c r="M10" s="147">
        <v>0</v>
      </c>
      <c r="N10" s="148">
        <v>0</v>
      </c>
      <c r="O10" s="149">
        <v>3</v>
      </c>
      <c r="P10" s="147">
        <v>15</v>
      </c>
      <c r="Q10" s="147">
        <v>18</v>
      </c>
      <c r="R10" s="147">
        <v>0</v>
      </c>
      <c r="S10" s="148">
        <v>0</v>
      </c>
      <c r="T10" s="47">
        <v>72</v>
      </c>
      <c r="U10" s="150"/>
      <c r="V10" s="47"/>
      <c r="W10" s="47">
        <v>0</v>
      </c>
      <c r="X10" s="48">
        <f t="shared" si="1"/>
        <v>0</v>
      </c>
      <c r="Y10" s="47"/>
      <c r="Z10" s="48">
        <f t="shared" si="2"/>
        <v>0</v>
      </c>
      <c r="AA10" s="45">
        <f t="shared" si="3"/>
        <v>10.285714285714286</v>
      </c>
      <c r="AB10" s="49"/>
      <c r="AC10" s="5" t="s">
        <v>92</v>
      </c>
    </row>
    <row r="11" spans="1:29" s="57" customFormat="1" ht="16.5" customHeight="1">
      <c r="A11" s="39"/>
      <c r="B11" s="294" t="s">
        <v>93</v>
      </c>
      <c r="C11" s="80">
        <f aca="true" t="shared" si="5" ref="C11:H11">SUM(C6:C10)</f>
        <v>253</v>
      </c>
      <c r="D11" s="295">
        <f t="shared" si="0"/>
        <v>4.517857142857143</v>
      </c>
      <c r="E11" s="80">
        <f t="shared" si="5"/>
        <v>56</v>
      </c>
      <c r="F11" s="299">
        <f t="shared" si="5"/>
        <v>8</v>
      </c>
      <c r="G11" s="127">
        <f t="shared" si="5"/>
        <v>48</v>
      </c>
      <c r="H11" s="127">
        <f t="shared" si="5"/>
        <v>1</v>
      </c>
      <c r="I11" s="286">
        <f t="shared" si="4"/>
        <v>0.017857142857142856</v>
      </c>
      <c r="J11" s="161">
        <f>SUM(J6:J10)</f>
        <v>15</v>
      </c>
      <c r="K11" s="161">
        <f>SUM(K6:K10)</f>
        <v>110</v>
      </c>
      <c r="L11" s="161">
        <f>SUM(L6:L10)</f>
        <v>125</v>
      </c>
      <c r="M11" s="161">
        <f>SUM(M6:M10)</f>
        <v>2</v>
      </c>
      <c r="N11" s="154">
        <f>M11/L11</f>
        <v>0.016</v>
      </c>
      <c r="O11" s="161">
        <f>SUM(O6:O10)</f>
        <v>17</v>
      </c>
      <c r="P11" s="161">
        <f>SUM(P6:P10)</f>
        <v>112</v>
      </c>
      <c r="Q11" s="161">
        <f>SUM(Q6:Q10)</f>
        <v>129</v>
      </c>
      <c r="R11" s="161">
        <f>SUM(R6:R10)</f>
        <v>2</v>
      </c>
      <c r="S11" s="154">
        <f>R11/Q11</f>
        <v>0.015503875968992248</v>
      </c>
      <c r="T11" s="80">
        <f>SUM(T6:T10)</f>
        <v>551</v>
      </c>
      <c r="U11" s="81">
        <f>SUM(U6:U10)</f>
        <v>0</v>
      </c>
      <c r="V11" s="80">
        <f>SUM(V6:V10)</f>
        <v>0</v>
      </c>
      <c r="W11" s="80">
        <f>SUM(W6:W10)</f>
        <v>1</v>
      </c>
      <c r="X11" s="296">
        <f t="shared" si="1"/>
        <v>0.017857142857142856</v>
      </c>
      <c r="Y11" s="80">
        <f>SUM(Y6:Y10)</f>
        <v>0</v>
      </c>
      <c r="Z11" s="296">
        <f t="shared" si="2"/>
        <v>0</v>
      </c>
      <c r="AA11" s="297">
        <f t="shared" si="3"/>
        <v>9.839285714285714</v>
      </c>
      <c r="AB11" s="298"/>
      <c r="AC11" s="56"/>
    </row>
    <row r="12" spans="1:29" s="6" customFormat="1" ht="16.5" customHeight="1">
      <c r="A12" s="58" t="s">
        <v>94</v>
      </c>
      <c r="B12" s="85" t="s">
        <v>164</v>
      </c>
      <c r="C12" s="267">
        <v>62</v>
      </c>
      <c r="D12" s="42">
        <f t="shared" si="0"/>
        <v>5.166666666666667</v>
      </c>
      <c r="E12" s="268">
        <v>12</v>
      </c>
      <c r="F12" s="122">
        <v>6</v>
      </c>
      <c r="G12" s="113">
        <v>6</v>
      </c>
      <c r="H12" s="113">
        <v>2</v>
      </c>
      <c r="I12" s="123">
        <f t="shared" si="4"/>
        <v>0.16666666666666666</v>
      </c>
      <c r="J12" s="300">
        <v>13</v>
      </c>
      <c r="K12" s="301">
        <v>24</v>
      </c>
      <c r="L12" s="301">
        <v>37</v>
      </c>
      <c r="M12" s="301">
        <v>4</v>
      </c>
      <c r="N12" s="302">
        <v>0.1</v>
      </c>
      <c r="O12" s="300">
        <v>13</v>
      </c>
      <c r="P12" s="301">
        <v>24</v>
      </c>
      <c r="Q12" s="301">
        <v>37</v>
      </c>
      <c r="R12" s="301">
        <v>4</v>
      </c>
      <c r="S12" s="302">
        <v>0.1</v>
      </c>
      <c r="T12" s="43">
        <v>276</v>
      </c>
      <c r="U12" s="84"/>
      <c r="V12" s="43"/>
      <c r="W12" s="43">
        <v>0</v>
      </c>
      <c r="X12" s="44">
        <f t="shared" si="1"/>
        <v>0</v>
      </c>
      <c r="Y12" s="43"/>
      <c r="Z12" s="44">
        <f t="shared" si="2"/>
        <v>0</v>
      </c>
      <c r="AA12" s="267">
        <f t="shared" si="3"/>
        <v>23</v>
      </c>
      <c r="AB12" s="8"/>
      <c r="AC12" s="5"/>
    </row>
    <row r="13" spans="1:29" s="6" customFormat="1" ht="16.5" customHeight="1">
      <c r="A13" s="39" t="s">
        <v>96</v>
      </c>
      <c r="B13" s="76" t="s">
        <v>165</v>
      </c>
      <c r="C13" s="41">
        <v>60</v>
      </c>
      <c r="D13" s="42">
        <f t="shared" si="0"/>
        <v>4</v>
      </c>
      <c r="E13" s="61">
        <v>15</v>
      </c>
      <c r="F13" s="122">
        <v>9</v>
      </c>
      <c r="G13" s="113">
        <v>6</v>
      </c>
      <c r="H13" s="113">
        <v>0</v>
      </c>
      <c r="I13" s="123">
        <f t="shared" si="4"/>
        <v>0</v>
      </c>
      <c r="J13" s="146">
        <v>28</v>
      </c>
      <c r="K13" s="144">
        <v>21</v>
      </c>
      <c r="L13" s="144">
        <v>49</v>
      </c>
      <c r="M13" s="144">
        <v>0</v>
      </c>
      <c r="N13" s="145">
        <v>0</v>
      </c>
      <c r="O13" s="146">
        <v>29</v>
      </c>
      <c r="P13" s="144">
        <v>21</v>
      </c>
      <c r="Q13" s="144">
        <v>50</v>
      </c>
      <c r="R13" s="144">
        <v>0</v>
      </c>
      <c r="S13" s="145">
        <v>0</v>
      </c>
      <c r="T13" s="43">
        <v>294</v>
      </c>
      <c r="U13" s="84"/>
      <c r="V13" s="43"/>
      <c r="W13" s="43">
        <v>2</v>
      </c>
      <c r="X13" s="44">
        <f t="shared" si="1"/>
        <v>0.13333333333333333</v>
      </c>
      <c r="Y13" s="43"/>
      <c r="Z13" s="44">
        <f t="shared" si="2"/>
        <v>0</v>
      </c>
      <c r="AA13" s="41">
        <f t="shared" si="3"/>
        <v>19.6</v>
      </c>
      <c r="AB13" s="8"/>
      <c r="AC13" s="5"/>
    </row>
    <row r="14" spans="1:29" s="6" customFormat="1" ht="16.5" customHeight="1">
      <c r="A14" s="39"/>
      <c r="B14" s="76" t="s">
        <v>166</v>
      </c>
      <c r="C14" s="41">
        <v>80</v>
      </c>
      <c r="D14" s="42">
        <f t="shared" si="0"/>
        <v>5.333333333333333</v>
      </c>
      <c r="E14" s="61">
        <v>15</v>
      </c>
      <c r="F14" s="122">
        <v>2</v>
      </c>
      <c r="G14" s="113">
        <v>13</v>
      </c>
      <c r="H14" s="113">
        <v>1</v>
      </c>
      <c r="I14" s="123">
        <f t="shared" si="4"/>
        <v>0.06666666666666667</v>
      </c>
      <c r="J14" s="146">
        <v>3</v>
      </c>
      <c r="K14" s="144">
        <v>32</v>
      </c>
      <c r="L14" s="144">
        <v>35</v>
      </c>
      <c r="M14" s="144">
        <v>0</v>
      </c>
      <c r="N14" s="145">
        <v>0</v>
      </c>
      <c r="O14" s="146">
        <v>3</v>
      </c>
      <c r="P14" s="144">
        <v>32</v>
      </c>
      <c r="Q14" s="144">
        <v>35</v>
      </c>
      <c r="R14" s="144">
        <v>0</v>
      </c>
      <c r="S14" s="145">
        <v>0</v>
      </c>
      <c r="T14" s="43">
        <v>349</v>
      </c>
      <c r="U14" s="84"/>
      <c r="V14" s="43"/>
      <c r="W14" s="43">
        <v>0</v>
      </c>
      <c r="X14" s="44">
        <f t="shared" si="1"/>
        <v>0</v>
      </c>
      <c r="Y14" s="43"/>
      <c r="Z14" s="44">
        <f t="shared" si="2"/>
        <v>0</v>
      </c>
      <c r="AA14" s="41">
        <f t="shared" si="3"/>
        <v>23.266666666666666</v>
      </c>
      <c r="AB14" s="8"/>
      <c r="AC14" s="5"/>
    </row>
    <row r="15" spans="1:29" s="6" customFormat="1" ht="16.5" customHeight="1">
      <c r="A15" s="39"/>
      <c r="B15" s="76" t="s">
        <v>167</v>
      </c>
      <c r="C15" s="41">
        <v>0</v>
      </c>
      <c r="D15" s="42" t="e">
        <f t="shared" si="0"/>
        <v>#DIV/0!</v>
      </c>
      <c r="E15" s="61">
        <v>0</v>
      </c>
      <c r="F15" s="122">
        <v>0</v>
      </c>
      <c r="G15" s="113">
        <v>0</v>
      </c>
      <c r="H15" s="113">
        <v>0</v>
      </c>
      <c r="I15" s="123" t="e">
        <f t="shared" si="4"/>
        <v>#DIV/0!</v>
      </c>
      <c r="J15" s="146">
        <v>0</v>
      </c>
      <c r="K15" s="144">
        <v>0</v>
      </c>
      <c r="L15" s="144">
        <v>0</v>
      </c>
      <c r="M15" s="144">
        <v>0</v>
      </c>
      <c r="N15" s="145">
        <v>0</v>
      </c>
      <c r="O15" s="146">
        <v>0</v>
      </c>
      <c r="P15" s="144">
        <v>0</v>
      </c>
      <c r="Q15" s="144">
        <v>0</v>
      </c>
      <c r="R15" s="144">
        <v>0</v>
      </c>
      <c r="S15" s="145">
        <v>0</v>
      </c>
      <c r="T15" s="43">
        <v>0</v>
      </c>
      <c r="U15" s="84"/>
      <c r="V15" s="43"/>
      <c r="W15" s="43">
        <v>0</v>
      </c>
      <c r="X15" s="44" t="e">
        <f t="shared" si="1"/>
        <v>#DIV/0!</v>
      </c>
      <c r="Y15" s="43"/>
      <c r="Z15" s="44" t="e">
        <f t="shared" si="2"/>
        <v>#DIV/0!</v>
      </c>
      <c r="AA15" s="41" t="e">
        <f t="shared" si="3"/>
        <v>#DIV/0!</v>
      </c>
      <c r="AB15" s="8"/>
      <c r="AC15" s="5"/>
    </row>
    <row r="16" spans="1:29" s="6" customFormat="1" ht="16.5" customHeight="1">
      <c r="A16" s="39"/>
      <c r="B16" s="76" t="s">
        <v>168</v>
      </c>
      <c r="C16" s="41">
        <v>41</v>
      </c>
      <c r="D16" s="42">
        <f t="shared" si="0"/>
        <v>3.1538461538461537</v>
      </c>
      <c r="E16" s="61">
        <v>13</v>
      </c>
      <c r="F16" s="122">
        <v>4</v>
      </c>
      <c r="G16" s="113">
        <v>9</v>
      </c>
      <c r="H16" s="113">
        <v>0</v>
      </c>
      <c r="I16" s="123">
        <f t="shared" si="4"/>
        <v>0</v>
      </c>
      <c r="J16" s="146">
        <v>37</v>
      </c>
      <c r="K16" s="144">
        <v>27</v>
      </c>
      <c r="L16" s="144">
        <v>37</v>
      </c>
      <c r="M16" s="144">
        <v>0</v>
      </c>
      <c r="N16" s="145">
        <v>0</v>
      </c>
      <c r="O16" s="146">
        <v>11</v>
      </c>
      <c r="P16" s="144">
        <v>27</v>
      </c>
      <c r="Q16" s="144">
        <v>38</v>
      </c>
      <c r="R16" s="144">
        <v>0</v>
      </c>
      <c r="S16" s="145">
        <v>0</v>
      </c>
      <c r="T16" s="43">
        <v>227</v>
      </c>
      <c r="U16" s="84"/>
      <c r="V16" s="43"/>
      <c r="W16" s="43">
        <v>0</v>
      </c>
      <c r="X16" s="44">
        <f t="shared" si="1"/>
        <v>0</v>
      </c>
      <c r="Y16" s="43"/>
      <c r="Z16" s="44">
        <f t="shared" si="2"/>
        <v>0</v>
      </c>
      <c r="AA16" s="41">
        <f t="shared" si="3"/>
        <v>17.46153846153846</v>
      </c>
      <c r="AB16" s="8"/>
      <c r="AC16" s="5"/>
    </row>
    <row r="17" spans="1:29" s="6" customFormat="1" ht="16.5" customHeight="1">
      <c r="A17" s="39"/>
      <c r="B17" s="76" t="s">
        <v>169</v>
      </c>
      <c r="C17" s="41">
        <v>64</v>
      </c>
      <c r="D17" s="42">
        <f t="shared" si="0"/>
        <v>10.666666666666666</v>
      </c>
      <c r="E17" s="61">
        <v>6</v>
      </c>
      <c r="F17" s="122">
        <v>2</v>
      </c>
      <c r="G17" s="113">
        <v>4</v>
      </c>
      <c r="H17" s="113">
        <v>1</v>
      </c>
      <c r="I17" s="123">
        <f t="shared" si="4"/>
        <v>0.16666666666666666</v>
      </c>
      <c r="J17" s="146">
        <v>19</v>
      </c>
      <c r="K17" s="144">
        <v>12</v>
      </c>
      <c r="L17" s="144">
        <v>19</v>
      </c>
      <c r="M17" s="144">
        <v>1</v>
      </c>
      <c r="N17" s="145">
        <v>0.1</v>
      </c>
      <c r="O17" s="146">
        <v>8</v>
      </c>
      <c r="P17" s="144">
        <v>12</v>
      </c>
      <c r="Q17" s="144">
        <v>20</v>
      </c>
      <c r="R17" s="144">
        <v>2</v>
      </c>
      <c r="S17" s="145">
        <v>0.1</v>
      </c>
      <c r="T17" s="43">
        <v>155</v>
      </c>
      <c r="U17" s="84"/>
      <c r="V17" s="43"/>
      <c r="W17" s="43">
        <v>0</v>
      </c>
      <c r="X17" s="44">
        <f t="shared" si="1"/>
        <v>0</v>
      </c>
      <c r="Y17" s="43"/>
      <c r="Z17" s="44">
        <f t="shared" si="2"/>
        <v>0</v>
      </c>
      <c r="AA17" s="41">
        <f t="shared" si="3"/>
        <v>25.833333333333332</v>
      </c>
      <c r="AB17" s="8"/>
      <c r="AC17" s="5"/>
    </row>
    <row r="18" spans="1:29" s="6" customFormat="1" ht="16.5" customHeight="1">
      <c r="A18" s="39"/>
      <c r="B18" s="76" t="s">
        <v>170</v>
      </c>
      <c r="C18" s="41">
        <v>52</v>
      </c>
      <c r="D18" s="42">
        <f t="shared" si="0"/>
        <v>4.333333333333333</v>
      </c>
      <c r="E18" s="61">
        <v>12</v>
      </c>
      <c r="F18" s="122">
        <v>7</v>
      </c>
      <c r="G18" s="113">
        <v>5</v>
      </c>
      <c r="H18" s="113">
        <v>0</v>
      </c>
      <c r="I18" s="123">
        <f t="shared" si="4"/>
        <v>0</v>
      </c>
      <c r="J18" s="146">
        <v>27</v>
      </c>
      <c r="K18" s="144">
        <v>21</v>
      </c>
      <c r="L18" s="144">
        <v>27</v>
      </c>
      <c r="M18" s="144">
        <v>0</v>
      </c>
      <c r="N18" s="145">
        <v>0</v>
      </c>
      <c r="O18" s="146">
        <v>6</v>
      </c>
      <c r="P18" s="144">
        <v>21</v>
      </c>
      <c r="Q18" s="144">
        <v>27</v>
      </c>
      <c r="R18" s="144">
        <v>0</v>
      </c>
      <c r="S18" s="145">
        <v>0</v>
      </c>
      <c r="T18" s="43">
        <v>155</v>
      </c>
      <c r="U18" s="84"/>
      <c r="V18" s="43"/>
      <c r="W18" s="43">
        <v>0</v>
      </c>
      <c r="X18" s="44">
        <f t="shared" si="1"/>
        <v>0</v>
      </c>
      <c r="Y18" s="43"/>
      <c r="Z18" s="44">
        <f t="shared" si="2"/>
        <v>0</v>
      </c>
      <c r="AA18" s="41">
        <f t="shared" si="3"/>
        <v>12.916666666666666</v>
      </c>
      <c r="AB18" s="8"/>
      <c r="AC18" s="5"/>
    </row>
    <row r="19" spans="1:29" s="6" customFormat="1" ht="16.5" customHeight="1">
      <c r="A19" s="39"/>
      <c r="B19" s="77" t="s">
        <v>171</v>
      </c>
      <c r="C19" s="45">
        <v>19</v>
      </c>
      <c r="D19" s="46">
        <f t="shared" si="0"/>
        <v>2.111111111111111</v>
      </c>
      <c r="E19" s="78">
        <v>9</v>
      </c>
      <c r="F19" s="125">
        <v>5</v>
      </c>
      <c r="G19" s="115">
        <v>4</v>
      </c>
      <c r="H19" s="115">
        <v>0</v>
      </c>
      <c r="I19" s="126">
        <f t="shared" si="4"/>
        <v>0</v>
      </c>
      <c r="J19" s="149">
        <v>27</v>
      </c>
      <c r="K19" s="147">
        <v>9</v>
      </c>
      <c r="L19" s="147">
        <v>27</v>
      </c>
      <c r="M19" s="147">
        <v>0</v>
      </c>
      <c r="N19" s="148">
        <v>0</v>
      </c>
      <c r="O19" s="149">
        <v>18</v>
      </c>
      <c r="P19" s="147">
        <v>9</v>
      </c>
      <c r="Q19" s="147">
        <v>27</v>
      </c>
      <c r="R19" s="147">
        <v>0</v>
      </c>
      <c r="S19" s="148">
        <v>0</v>
      </c>
      <c r="T19" s="47">
        <v>49</v>
      </c>
      <c r="U19" s="150"/>
      <c r="V19" s="47"/>
      <c r="W19" s="47">
        <v>0</v>
      </c>
      <c r="X19" s="48">
        <f t="shared" si="1"/>
        <v>0</v>
      </c>
      <c r="Y19" s="47"/>
      <c r="Z19" s="48">
        <f t="shared" si="2"/>
        <v>0</v>
      </c>
      <c r="AA19" s="45">
        <f t="shared" si="3"/>
        <v>5.444444444444445</v>
      </c>
      <c r="AB19" s="49"/>
      <c r="AC19" s="5"/>
    </row>
    <row r="20" spans="1:29" s="6" customFormat="1" ht="16.5" customHeight="1">
      <c r="A20" s="39"/>
      <c r="B20" s="50" t="s">
        <v>102</v>
      </c>
      <c r="C20" s="80">
        <f>SUM(C12:C19)</f>
        <v>378</v>
      </c>
      <c r="D20" s="52">
        <f t="shared" si="0"/>
        <v>4.609756097560975</v>
      </c>
      <c r="E20" s="81">
        <f>SUM(E12:E19)</f>
        <v>82</v>
      </c>
      <c r="F20" s="127">
        <f>SUM(F12:F19)</f>
        <v>35</v>
      </c>
      <c r="G20" s="127">
        <f>SUM(G12:G19)</f>
        <v>47</v>
      </c>
      <c r="H20" s="127">
        <f>SUM(H12:H19)</f>
        <v>4</v>
      </c>
      <c r="I20" s="119">
        <f t="shared" si="4"/>
        <v>0.04878048780487805</v>
      </c>
      <c r="J20" s="80">
        <f>SUM(J12:J19)</f>
        <v>154</v>
      </c>
      <c r="K20" s="80">
        <f>SUM(K12:K19)</f>
        <v>146</v>
      </c>
      <c r="L20" s="80">
        <f>SUM(L12:L19)</f>
        <v>231</v>
      </c>
      <c r="M20" s="80">
        <f>SUM(M12:M19)</f>
        <v>5</v>
      </c>
      <c r="N20" s="154">
        <f>M20/L20</f>
        <v>0.021645021645021644</v>
      </c>
      <c r="O20" s="80">
        <f>SUM(O12:O19)</f>
        <v>88</v>
      </c>
      <c r="P20" s="80">
        <f>SUM(P12:P19)</f>
        <v>146</v>
      </c>
      <c r="Q20" s="80">
        <f>SUM(Q12:Q19)</f>
        <v>234</v>
      </c>
      <c r="R20" s="80">
        <f>SUM(R12:R19)</f>
        <v>6</v>
      </c>
      <c r="S20" s="154">
        <f>R20/Q20</f>
        <v>0.02564102564102564</v>
      </c>
      <c r="T20" s="80">
        <f>SUM(T12:T19)</f>
        <v>1505</v>
      </c>
      <c r="U20" s="81">
        <f>SUM(U12:U19)</f>
        <v>0</v>
      </c>
      <c r="V20" s="80">
        <f>SUM(V12:V19)</f>
        <v>0</v>
      </c>
      <c r="W20" s="80">
        <f>SUM(W12:W19)</f>
        <v>2</v>
      </c>
      <c r="X20" s="53">
        <f t="shared" si="1"/>
        <v>0.024390243902439025</v>
      </c>
      <c r="Y20" s="80">
        <f>SUM(Y12:Y19)</f>
        <v>0</v>
      </c>
      <c r="Z20" s="53">
        <f t="shared" si="2"/>
        <v>0</v>
      </c>
      <c r="AA20" s="54">
        <f t="shared" si="3"/>
        <v>18.353658536585368</v>
      </c>
      <c r="AB20" s="69"/>
      <c r="AC20" s="56"/>
    </row>
    <row r="21" spans="1:29" s="6" customFormat="1" ht="16.5" customHeight="1">
      <c r="A21" s="39" t="s">
        <v>103</v>
      </c>
      <c r="B21" s="155" t="s">
        <v>172</v>
      </c>
      <c r="C21" s="35">
        <v>18</v>
      </c>
      <c r="D21" s="36">
        <f t="shared" si="0"/>
        <v>2.25</v>
      </c>
      <c r="E21" s="59">
        <v>8</v>
      </c>
      <c r="F21" s="120">
        <v>2</v>
      </c>
      <c r="G21" s="111">
        <v>6</v>
      </c>
      <c r="H21" s="111">
        <v>2</v>
      </c>
      <c r="I21" s="121">
        <f t="shared" si="4"/>
        <v>0.25</v>
      </c>
      <c r="J21" s="143">
        <v>2</v>
      </c>
      <c r="K21" s="141">
        <v>6</v>
      </c>
      <c r="L21" s="141">
        <v>8</v>
      </c>
      <c r="M21" s="141">
        <v>2</v>
      </c>
      <c r="N21" s="142">
        <v>0.3</v>
      </c>
      <c r="O21" s="143">
        <v>2</v>
      </c>
      <c r="P21" s="141">
        <v>6</v>
      </c>
      <c r="Q21" s="141">
        <v>8</v>
      </c>
      <c r="R21" s="141">
        <v>2</v>
      </c>
      <c r="S21" s="142">
        <v>0.3</v>
      </c>
      <c r="T21" s="37">
        <v>61</v>
      </c>
      <c r="U21" s="82"/>
      <c r="V21" s="37"/>
      <c r="W21" s="37">
        <v>0</v>
      </c>
      <c r="X21" s="38">
        <f t="shared" si="1"/>
        <v>0</v>
      </c>
      <c r="Y21" s="37"/>
      <c r="Z21" s="38">
        <f t="shared" si="2"/>
        <v>0</v>
      </c>
      <c r="AA21" s="71">
        <f t="shared" si="3"/>
        <v>7.625</v>
      </c>
      <c r="AB21" s="14"/>
      <c r="AC21" s="5"/>
    </row>
    <row r="22" spans="1:29" s="6" customFormat="1" ht="16.5" customHeight="1">
      <c r="A22" s="39" t="s">
        <v>105</v>
      </c>
      <c r="B22" s="156" t="s">
        <v>173</v>
      </c>
      <c r="C22" s="41">
        <v>12</v>
      </c>
      <c r="D22" s="42">
        <f t="shared" si="0"/>
        <v>2</v>
      </c>
      <c r="E22" s="61">
        <v>6</v>
      </c>
      <c r="F22" s="122">
        <v>4</v>
      </c>
      <c r="G22" s="113">
        <v>2</v>
      </c>
      <c r="H22" s="113">
        <v>2</v>
      </c>
      <c r="I22" s="123">
        <f t="shared" si="4"/>
        <v>0.3333333333333333</v>
      </c>
      <c r="J22" s="146">
        <v>4</v>
      </c>
      <c r="K22" s="144">
        <v>21</v>
      </c>
      <c r="L22" s="144">
        <v>25</v>
      </c>
      <c r="M22" s="144">
        <v>2</v>
      </c>
      <c r="N22" s="145">
        <v>0.1</v>
      </c>
      <c r="O22" s="146">
        <v>6</v>
      </c>
      <c r="P22" s="144">
        <v>26</v>
      </c>
      <c r="Q22" s="144">
        <v>32</v>
      </c>
      <c r="R22" s="144">
        <v>4</v>
      </c>
      <c r="S22" s="145">
        <v>0.1</v>
      </c>
      <c r="T22" s="43">
        <v>36</v>
      </c>
      <c r="U22" s="84"/>
      <c r="V22" s="43"/>
      <c r="W22" s="43">
        <v>2</v>
      </c>
      <c r="X22" s="44">
        <f t="shared" si="1"/>
        <v>0.3333333333333333</v>
      </c>
      <c r="Y22" s="43"/>
      <c r="Z22" s="44">
        <f t="shared" si="2"/>
        <v>0</v>
      </c>
      <c r="AA22" s="73">
        <f t="shared" si="3"/>
        <v>6</v>
      </c>
      <c r="AB22" s="8"/>
      <c r="AC22" s="5"/>
    </row>
    <row r="23" spans="1:29" s="6" customFormat="1" ht="16.5" customHeight="1">
      <c r="A23" s="39"/>
      <c r="B23" s="76" t="s">
        <v>174</v>
      </c>
      <c r="C23" s="41">
        <v>67</v>
      </c>
      <c r="D23" s="42">
        <f t="shared" si="0"/>
        <v>3.7222222222222223</v>
      </c>
      <c r="E23" s="61">
        <v>18</v>
      </c>
      <c r="F23" s="122">
        <v>9</v>
      </c>
      <c r="G23" s="113">
        <v>9</v>
      </c>
      <c r="H23" s="113">
        <v>6</v>
      </c>
      <c r="I23" s="123">
        <f t="shared" si="4"/>
        <v>0.3333333333333333</v>
      </c>
      <c r="J23" s="146">
        <v>13</v>
      </c>
      <c r="K23" s="144">
        <v>24</v>
      </c>
      <c r="L23" s="144">
        <v>37</v>
      </c>
      <c r="M23" s="144">
        <v>6</v>
      </c>
      <c r="N23" s="145">
        <v>0.2</v>
      </c>
      <c r="O23" s="146">
        <v>25</v>
      </c>
      <c r="P23" s="144">
        <v>28</v>
      </c>
      <c r="Q23" s="144">
        <v>53</v>
      </c>
      <c r="R23" s="144">
        <v>18</v>
      </c>
      <c r="S23" s="145">
        <v>0.3</v>
      </c>
      <c r="T23" s="43">
        <v>165</v>
      </c>
      <c r="U23" s="84"/>
      <c r="V23" s="43"/>
      <c r="W23" s="43">
        <v>1</v>
      </c>
      <c r="X23" s="44">
        <f t="shared" si="1"/>
        <v>0.05555555555555555</v>
      </c>
      <c r="Y23" s="43"/>
      <c r="Z23" s="44">
        <f t="shared" si="2"/>
        <v>0</v>
      </c>
      <c r="AA23" s="73">
        <f t="shared" si="3"/>
        <v>9.166666666666666</v>
      </c>
      <c r="AB23" s="8"/>
      <c r="AC23" s="5"/>
    </row>
    <row r="24" spans="1:29" s="6" customFormat="1" ht="16.5" customHeight="1">
      <c r="A24" s="39"/>
      <c r="B24" s="76" t="s">
        <v>175</v>
      </c>
      <c r="C24" s="41">
        <v>58</v>
      </c>
      <c r="D24" s="42">
        <f t="shared" si="0"/>
        <v>2.5217391304347827</v>
      </c>
      <c r="E24" s="61">
        <v>23</v>
      </c>
      <c r="F24" s="122">
        <v>8</v>
      </c>
      <c r="G24" s="113">
        <v>15</v>
      </c>
      <c r="H24" s="113">
        <v>4</v>
      </c>
      <c r="I24" s="123">
        <f t="shared" si="4"/>
        <v>0.17391304347826086</v>
      </c>
      <c r="J24" s="146">
        <v>19</v>
      </c>
      <c r="K24" s="144">
        <v>29</v>
      </c>
      <c r="L24" s="144">
        <v>48</v>
      </c>
      <c r="M24" s="144">
        <v>4</v>
      </c>
      <c r="N24" s="145">
        <v>0.1</v>
      </c>
      <c r="O24" s="146">
        <v>27</v>
      </c>
      <c r="P24" s="144">
        <v>49</v>
      </c>
      <c r="Q24" s="144">
        <v>76</v>
      </c>
      <c r="R24" s="144">
        <v>12</v>
      </c>
      <c r="S24" s="145">
        <v>0.2</v>
      </c>
      <c r="T24" s="43">
        <v>204</v>
      </c>
      <c r="U24" s="84"/>
      <c r="V24" s="43"/>
      <c r="W24" s="43">
        <v>3</v>
      </c>
      <c r="X24" s="44">
        <f t="shared" si="1"/>
        <v>0.13043478260869565</v>
      </c>
      <c r="Y24" s="43"/>
      <c r="Z24" s="44">
        <f t="shared" si="2"/>
        <v>0</v>
      </c>
      <c r="AA24" s="73">
        <f t="shared" si="3"/>
        <v>8.869565217391305</v>
      </c>
      <c r="AB24" s="8"/>
      <c r="AC24" s="5"/>
    </row>
    <row r="25" spans="1:29" s="57" customFormat="1" ht="16.5" customHeight="1">
      <c r="A25" s="39"/>
      <c r="B25" s="76" t="s">
        <v>176</v>
      </c>
      <c r="C25" s="41">
        <v>64</v>
      </c>
      <c r="D25" s="42">
        <f t="shared" si="0"/>
        <v>2.064516129032258</v>
      </c>
      <c r="E25" s="61">
        <v>31</v>
      </c>
      <c r="F25" s="122">
        <v>8</v>
      </c>
      <c r="G25" s="113">
        <v>23</v>
      </c>
      <c r="H25" s="113">
        <v>19</v>
      </c>
      <c r="I25" s="123">
        <f t="shared" si="4"/>
        <v>0.6129032258064516</v>
      </c>
      <c r="J25" s="146">
        <v>8</v>
      </c>
      <c r="K25" s="144">
        <v>72</v>
      </c>
      <c r="L25" s="144">
        <v>80</v>
      </c>
      <c r="M25" s="144">
        <v>23</v>
      </c>
      <c r="N25" s="145">
        <v>0.3</v>
      </c>
      <c r="O25" s="146">
        <v>24</v>
      </c>
      <c r="P25" s="144">
        <v>102</v>
      </c>
      <c r="Q25" s="144">
        <v>126</v>
      </c>
      <c r="R25" s="144">
        <v>69</v>
      </c>
      <c r="S25" s="145">
        <v>0.5</v>
      </c>
      <c r="T25" s="43">
        <v>147</v>
      </c>
      <c r="U25" s="84"/>
      <c r="V25" s="43"/>
      <c r="W25" s="43">
        <v>8</v>
      </c>
      <c r="X25" s="44">
        <f t="shared" si="1"/>
        <v>0.25806451612903225</v>
      </c>
      <c r="Y25" s="43"/>
      <c r="Z25" s="44">
        <f t="shared" si="2"/>
        <v>0</v>
      </c>
      <c r="AA25" s="73">
        <f t="shared" si="3"/>
        <v>4.741935483870968</v>
      </c>
      <c r="AB25" s="8"/>
      <c r="AC25" s="5"/>
    </row>
    <row r="26" spans="1:29" s="6" customFormat="1" ht="16.5" customHeight="1">
      <c r="A26" s="39"/>
      <c r="B26" s="76" t="s">
        <v>177</v>
      </c>
      <c r="C26" s="41">
        <v>45</v>
      </c>
      <c r="D26" s="42">
        <f t="shared" si="0"/>
        <v>4.5</v>
      </c>
      <c r="E26" s="61">
        <v>10</v>
      </c>
      <c r="F26" s="122">
        <v>6</v>
      </c>
      <c r="G26" s="113">
        <v>4</v>
      </c>
      <c r="H26" s="113">
        <v>0</v>
      </c>
      <c r="I26" s="123">
        <f t="shared" si="4"/>
        <v>0</v>
      </c>
      <c r="J26" s="146">
        <v>15</v>
      </c>
      <c r="K26" s="144">
        <v>15</v>
      </c>
      <c r="L26" s="144">
        <v>30</v>
      </c>
      <c r="M26" s="144">
        <v>0</v>
      </c>
      <c r="N26" s="145">
        <v>0</v>
      </c>
      <c r="O26" s="146">
        <v>15</v>
      </c>
      <c r="P26" s="144">
        <v>15</v>
      </c>
      <c r="Q26" s="144">
        <v>30</v>
      </c>
      <c r="R26" s="144">
        <v>0</v>
      </c>
      <c r="S26" s="145">
        <v>0</v>
      </c>
      <c r="T26" s="43">
        <v>149</v>
      </c>
      <c r="U26" s="84"/>
      <c r="V26" s="43"/>
      <c r="W26" s="43">
        <v>1</v>
      </c>
      <c r="X26" s="44">
        <f t="shared" si="1"/>
        <v>0.1</v>
      </c>
      <c r="Y26" s="43"/>
      <c r="Z26" s="44">
        <f t="shared" si="2"/>
        <v>0</v>
      </c>
      <c r="AA26" s="73">
        <f t="shared" si="3"/>
        <v>14.9</v>
      </c>
      <c r="AB26" s="8"/>
      <c r="AC26" s="5"/>
    </row>
    <row r="27" spans="1:29" s="6" customFormat="1" ht="16.5" customHeight="1">
      <c r="A27" s="39"/>
      <c r="B27" s="76" t="s">
        <v>178</v>
      </c>
      <c r="C27" s="41">
        <v>44</v>
      </c>
      <c r="D27" s="42">
        <f t="shared" si="0"/>
        <v>1.8333333333333333</v>
      </c>
      <c r="E27" s="61">
        <v>24</v>
      </c>
      <c r="F27" s="122">
        <v>2</v>
      </c>
      <c r="G27" s="113">
        <v>22</v>
      </c>
      <c r="H27" s="113">
        <v>2</v>
      </c>
      <c r="I27" s="123">
        <f t="shared" si="4"/>
        <v>0.08333333333333333</v>
      </c>
      <c r="J27" s="146">
        <v>2</v>
      </c>
      <c r="K27" s="144">
        <v>81</v>
      </c>
      <c r="L27" s="144">
        <v>83</v>
      </c>
      <c r="M27" s="144">
        <v>2</v>
      </c>
      <c r="N27" s="145">
        <v>0</v>
      </c>
      <c r="O27" s="146">
        <v>4</v>
      </c>
      <c r="P27" s="144">
        <v>101</v>
      </c>
      <c r="Q27" s="144">
        <v>105</v>
      </c>
      <c r="R27" s="144">
        <v>4</v>
      </c>
      <c r="S27" s="145">
        <v>0</v>
      </c>
      <c r="T27" s="43">
        <v>238</v>
      </c>
      <c r="U27" s="84"/>
      <c r="V27" s="43"/>
      <c r="W27" s="43">
        <v>11</v>
      </c>
      <c r="X27" s="44">
        <f t="shared" si="1"/>
        <v>0.4583333333333333</v>
      </c>
      <c r="Y27" s="43"/>
      <c r="Z27" s="44">
        <f t="shared" si="2"/>
        <v>0</v>
      </c>
      <c r="AA27" s="73">
        <f t="shared" si="3"/>
        <v>9.916666666666666</v>
      </c>
      <c r="AB27" s="8"/>
      <c r="AC27" s="5"/>
    </row>
    <row r="28" spans="1:29" s="6" customFormat="1" ht="16.5" customHeight="1">
      <c r="A28" s="39"/>
      <c r="B28" s="76" t="s">
        <v>179</v>
      </c>
      <c r="C28" s="41">
        <v>40</v>
      </c>
      <c r="D28" s="42">
        <f t="shared" si="0"/>
        <v>2.2222222222222223</v>
      </c>
      <c r="E28" s="61">
        <v>18</v>
      </c>
      <c r="F28" s="122">
        <v>4</v>
      </c>
      <c r="G28" s="113">
        <v>14</v>
      </c>
      <c r="H28" s="113">
        <v>4</v>
      </c>
      <c r="I28" s="123">
        <f t="shared" si="4"/>
        <v>0.2222222222222222</v>
      </c>
      <c r="J28" s="146">
        <v>4</v>
      </c>
      <c r="K28" s="144">
        <v>62</v>
      </c>
      <c r="L28" s="144">
        <v>66</v>
      </c>
      <c r="M28" s="144">
        <v>6</v>
      </c>
      <c r="N28" s="145">
        <v>0.1</v>
      </c>
      <c r="O28" s="146">
        <v>12</v>
      </c>
      <c r="P28" s="144">
        <v>70</v>
      </c>
      <c r="Q28" s="144">
        <v>82</v>
      </c>
      <c r="R28" s="144">
        <v>14</v>
      </c>
      <c r="S28" s="145">
        <v>0.2</v>
      </c>
      <c r="T28" s="43">
        <v>100</v>
      </c>
      <c r="U28" s="84"/>
      <c r="V28" s="43"/>
      <c r="W28" s="43">
        <v>13</v>
      </c>
      <c r="X28" s="44">
        <f t="shared" si="1"/>
        <v>0.7222222222222222</v>
      </c>
      <c r="Y28" s="43"/>
      <c r="Z28" s="44">
        <f t="shared" si="2"/>
        <v>0</v>
      </c>
      <c r="AA28" s="73">
        <f t="shared" si="3"/>
        <v>5.555555555555555</v>
      </c>
      <c r="AB28" s="8"/>
      <c r="AC28" s="5"/>
    </row>
    <row r="29" spans="1:29" s="6" customFormat="1" ht="16.5" customHeight="1">
      <c r="A29" s="39"/>
      <c r="B29" s="76" t="s">
        <v>180</v>
      </c>
      <c r="C29" s="41">
        <v>77</v>
      </c>
      <c r="D29" s="42">
        <f t="shared" si="0"/>
        <v>2.138888888888889</v>
      </c>
      <c r="E29" s="61">
        <v>36</v>
      </c>
      <c r="F29" s="122">
        <v>10</v>
      </c>
      <c r="G29" s="113">
        <v>26</v>
      </c>
      <c r="H29" s="113">
        <v>15</v>
      </c>
      <c r="I29" s="123">
        <f t="shared" si="4"/>
        <v>0.4166666666666667</v>
      </c>
      <c r="J29" s="146">
        <v>10</v>
      </c>
      <c r="K29" s="144">
        <v>72</v>
      </c>
      <c r="L29" s="144">
        <v>82</v>
      </c>
      <c r="M29" s="144">
        <v>20</v>
      </c>
      <c r="N29" s="145">
        <v>0.2</v>
      </c>
      <c r="O29" s="146">
        <v>30</v>
      </c>
      <c r="P29" s="144">
        <v>73</v>
      </c>
      <c r="Q29" s="144">
        <v>103</v>
      </c>
      <c r="R29" s="144">
        <v>40</v>
      </c>
      <c r="S29" s="145">
        <v>0.4</v>
      </c>
      <c r="T29" s="43">
        <v>243</v>
      </c>
      <c r="U29" s="84"/>
      <c r="V29" s="43"/>
      <c r="W29" s="43">
        <v>4</v>
      </c>
      <c r="X29" s="44">
        <f t="shared" si="1"/>
        <v>0.1111111111111111</v>
      </c>
      <c r="Y29" s="43"/>
      <c r="Z29" s="44">
        <f t="shared" si="2"/>
        <v>0</v>
      </c>
      <c r="AA29" s="73">
        <f t="shared" si="3"/>
        <v>6.75</v>
      </c>
      <c r="AB29" s="8"/>
      <c r="AC29" s="5"/>
    </row>
    <row r="30" spans="1:29" s="57" customFormat="1" ht="16.5" customHeight="1">
      <c r="A30" s="39"/>
      <c r="B30" s="76" t="s">
        <v>181</v>
      </c>
      <c r="C30" s="41">
        <v>50</v>
      </c>
      <c r="D30" s="42">
        <f t="shared" si="0"/>
        <v>2.0833333333333335</v>
      </c>
      <c r="E30" s="61">
        <v>24</v>
      </c>
      <c r="F30" s="122">
        <v>19</v>
      </c>
      <c r="G30" s="113">
        <v>5</v>
      </c>
      <c r="H30" s="113">
        <v>19</v>
      </c>
      <c r="I30" s="123">
        <f t="shared" si="4"/>
        <v>0.7916666666666666</v>
      </c>
      <c r="J30" s="146">
        <v>14</v>
      </c>
      <c r="K30" s="144">
        <v>20</v>
      </c>
      <c r="L30" s="144">
        <v>34</v>
      </c>
      <c r="M30" s="144">
        <v>14</v>
      </c>
      <c r="N30" s="145">
        <v>0.4</v>
      </c>
      <c r="O30" s="146">
        <v>20</v>
      </c>
      <c r="P30" s="144">
        <v>20</v>
      </c>
      <c r="Q30" s="144">
        <v>40</v>
      </c>
      <c r="R30" s="144">
        <v>20</v>
      </c>
      <c r="S30" s="145">
        <v>0.5</v>
      </c>
      <c r="T30" s="43">
        <v>147</v>
      </c>
      <c r="U30" s="84"/>
      <c r="V30" s="43"/>
      <c r="W30" s="43">
        <v>4</v>
      </c>
      <c r="X30" s="44">
        <f t="shared" si="1"/>
        <v>0.16666666666666666</v>
      </c>
      <c r="Y30" s="43"/>
      <c r="Z30" s="44">
        <f t="shared" si="2"/>
        <v>0</v>
      </c>
      <c r="AA30" s="73">
        <f t="shared" si="3"/>
        <v>6.125</v>
      </c>
      <c r="AB30" s="8"/>
      <c r="AC30" s="5"/>
    </row>
    <row r="31" spans="1:29" s="6" customFormat="1" ht="16.5" customHeight="1">
      <c r="A31" s="39"/>
      <c r="B31" s="76" t="s">
        <v>182</v>
      </c>
      <c r="C31" s="41">
        <v>49</v>
      </c>
      <c r="D31" s="42">
        <f t="shared" si="0"/>
        <v>2.7222222222222223</v>
      </c>
      <c r="E31" s="61">
        <v>18</v>
      </c>
      <c r="F31" s="122">
        <v>2</v>
      </c>
      <c r="G31" s="113">
        <v>16</v>
      </c>
      <c r="H31" s="113">
        <v>5</v>
      </c>
      <c r="I31" s="123">
        <f t="shared" si="4"/>
        <v>0.2777777777777778</v>
      </c>
      <c r="J31" s="146">
        <v>2</v>
      </c>
      <c r="K31" s="144">
        <v>69</v>
      </c>
      <c r="L31" s="144">
        <v>71</v>
      </c>
      <c r="M31" s="144">
        <v>14</v>
      </c>
      <c r="N31" s="145">
        <v>0.2</v>
      </c>
      <c r="O31" s="146">
        <v>6</v>
      </c>
      <c r="P31" s="144">
        <v>69</v>
      </c>
      <c r="Q31" s="144">
        <v>75</v>
      </c>
      <c r="R31" s="144">
        <v>18</v>
      </c>
      <c r="S31" s="145">
        <v>0.2</v>
      </c>
      <c r="T31" s="43">
        <v>152</v>
      </c>
      <c r="U31" s="84"/>
      <c r="V31" s="43"/>
      <c r="W31" s="43">
        <v>12</v>
      </c>
      <c r="X31" s="44">
        <f t="shared" si="1"/>
        <v>0.6666666666666666</v>
      </c>
      <c r="Y31" s="43"/>
      <c r="Z31" s="44">
        <f t="shared" si="2"/>
        <v>0</v>
      </c>
      <c r="AA31" s="73">
        <f t="shared" si="3"/>
        <v>8.444444444444445</v>
      </c>
      <c r="AB31" s="8"/>
      <c r="AC31" s="5"/>
    </row>
    <row r="32" spans="1:29" s="6" customFormat="1" ht="16.5" customHeight="1">
      <c r="A32" s="39"/>
      <c r="B32" s="76" t="s">
        <v>183</v>
      </c>
      <c r="C32" s="41">
        <v>59</v>
      </c>
      <c r="D32" s="42">
        <f t="shared" si="0"/>
        <v>1.6388888888888888</v>
      </c>
      <c r="E32" s="61">
        <v>36</v>
      </c>
      <c r="F32" s="122">
        <v>9</v>
      </c>
      <c r="G32" s="113">
        <v>27</v>
      </c>
      <c r="H32" s="113">
        <v>15</v>
      </c>
      <c r="I32" s="123">
        <f t="shared" si="4"/>
        <v>0.4166666666666667</v>
      </c>
      <c r="J32" s="146">
        <v>16</v>
      </c>
      <c r="K32" s="144">
        <v>71</v>
      </c>
      <c r="L32" s="144">
        <v>87</v>
      </c>
      <c r="M32" s="144">
        <v>28</v>
      </c>
      <c r="N32" s="145">
        <v>0.3</v>
      </c>
      <c r="O32" s="146">
        <v>24</v>
      </c>
      <c r="P32" s="144">
        <v>83</v>
      </c>
      <c r="Q32" s="144">
        <v>107</v>
      </c>
      <c r="R32" s="144">
        <v>36</v>
      </c>
      <c r="S32" s="145">
        <v>0.3</v>
      </c>
      <c r="T32" s="43">
        <v>304</v>
      </c>
      <c r="U32" s="84"/>
      <c r="V32" s="43"/>
      <c r="W32" s="43">
        <v>4</v>
      </c>
      <c r="X32" s="44">
        <f t="shared" si="1"/>
        <v>0.1111111111111111</v>
      </c>
      <c r="Y32" s="43"/>
      <c r="Z32" s="44">
        <f t="shared" si="2"/>
        <v>0</v>
      </c>
      <c r="AA32" s="73">
        <f t="shared" si="3"/>
        <v>8.444444444444445</v>
      </c>
      <c r="AB32" s="8"/>
      <c r="AC32" s="5"/>
    </row>
    <row r="33" spans="1:29" s="6" customFormat="1" ht="16.5" customHeight="1">
      <c r="A33" s="39"/>
      <c r="B33" s="76" t="s">
        <v>184</v>
      </c>
      <c r="C33" s="41">
        <v>67</v>
      </c>
      <c r="D33" s="42">
        <f t="shared" si="0"/>
        <v>4.1875</v>
      </c>
      <c r="E33" s="61">
        <v>16</v>
      </c>
      <c r="F33" s="122">
        <v>3</v>
      </c>
      <c r="G33" s="113">
        <v>13</v>
      </c>
      <c r="H33" s="113">
        <v>2</v>
      </c>
      <c r="I33" s="123">
        <f t="shared" si="4"/>
        <v>0.125</v>
      </c>
      <c r="J33" s="146">
        <v>5</v>
      </c>
      <c r="K33" s="144">
        <v>43</v>
      </c>
      <c r="L33" s="144">
        <v>48</v>
      </c>
      <c r="M33" s="144">
        <v>2</v>
      </c>
      <c r="N33" s="145">
        <v>0</v>
      </c>
      <c r="O33" s="146">
        <v>5</v>
      </c>
      <c r="P33" s="144">
        <v>47</v>
      </c>
      <c r="Q33" s="144">
        <v>52</v>
      </c>
      <c r="R33" s="144">
        <v>2</v>
      </c>
      <c r="S33" s="145">
        <v>0</v>
      </c>
      <c r="T33" s="43">
        <v>242</v>
      </c>
      <c r="U33" s="84"/>
      <c r="V33" s="43"/>
      <c r="W33" s="43">
        <v>3</v>
      </c>
      <c r="X33" s="44">
        <f t="shared" si="1"/>
        <v>0.1875</v>
      </c>
      <c r="Y33" s="43"/>
      <c r="Z33" s="44">
        <f t="shared" si="2"/>
        <v>0</v>
      </c>
      <c r="AA33" s="73">
        <f t="shared" si="3"/>
        <v>15.125</v>
      </c>
      <c r="AB33" s="8"/>
      <c r="AC33" s="5"/>
    </row>
    <row r="34" spans="1:29" s="6" customFormat="1" ht="16.5" customHeight="1">
      <c r="A34" s="39"/>
      <c r="B34" s="76" t="s">
        <v>185</v>
      </c>
      <c r="C34" s="41">
        <v>90</v>
      </c>
      <c r="D34" s="42">
        <f t="shared" si="0"/>
        <v>2.0454545454545454</v>
      </c>
      <c r="E34" s="61">
        <v>44</v>
      </c>
      <c r="F34" s="122">
        <v>13</v>
      </c>
      <c r="G34" s="113">
        <v>31</v>
      </c>
      <c r="H34" s="113">
        <v>26</v>
      </c>
      <c r="I34" s="123">
        <f t="shared" si="4"/>
        <v>0.5909090909090909</v>
      </c>
      <c r="J34" s="146">
        <v>10</v>
      </c>
      <c r="K34" s="144">
        <v>67</v>
      </c>
      <c r="L34" s="144">
        <v>77</v>
      </c>
      <c r="M34" s="144">
        <v>28</v>
      </c>
      <c r="N34" s="145">
        <v>0.4</v>
      </c>
      <c r="O34" s="146">
        <v>16</v>
      </c>
      <c r="P34" s="144">
        <v>67</v>
      </c>
      <c r="Q34" s="144">
        <v>73</v>
      </c>
      <c r="R34" s="144">
        <v>30</v>
      </c>
      <c r="S34" s="145">
        <v>0.4</v>
      </c>
      <c r="T34" s="43">
        <v>468</v>
      </c>
      <c r="U34" s="84"/>
      <c r="V34" s="43"/>
      <c r="W34" s="43">
        <v>2</v>
      </c>
      <c r="X34" s="44">
        <f t="shared" si="1"/>
        <v>0.045454545454545456</v>
      </c>
      <c r="Y34" s="43"/>
      <c r="Z34" s="44">
        <f t="shared" si="2"/>
        <v>0</v>
      </c>
      <c r="AA34" s="73">
        <f t="shared" si="3"/>
        <v>10.636363636363637</v>
      </c>
      <c r="AB34" s="8"/>
      <c r="AC34" s="5"/>
    </row>
    <row r="35" spans="1:29" s="6" customFormat="1" ht="16.5" customHeight="1">
      <c r="A35" s="39"/>
      <c r="B35" s="77" t="s">
        <v>186</v>
      </c>
      <c r="C35" s="45">
        <v>30</v>
      </c>
      <c r="D35" s="46">
        <f t="shared" si="0"/>
        <v>2.5</v>
      </c>
      <c r="E35" s="78">
        <v>12</v>
      </c>
      <c r="F35" s="125">
        <v>2</v>
      </c>
      <c r="G35" s="115">
        <v>10</v>
      </c>
      <c r="H35" s="115">
        <v>2</v>
      </c>
      <c r="I35" s="126">
        <f t="shared" si="4"/>
        <v>0.16666666666666666</v>
      </c>
      <c r="J35" s="149">
        <v>2</v>
      </c>
      <c r="K35" s="147">
        <v>53</v>
      </c>
      <c r="L35" s="147">
        <v>55</v>
      </c>
      <c r="M35" s="147">
        <v>2</v>
      </c>
      <c r="N35" s="148">
        <v>0</v>
      </c>
      <c r="O35" s="149">
        <v>6</v>
      </c>
      <c r="P35" s="147">
        <v>53</v>
      </c>
      <c r="Q35" s="147">
        <v>59</v>
      </c>
      <c r="R35" s="147">
        <v>6</v>
      </c>
      <c r="S35" s="148">
        <v>0.1</v>
      </c>
      <c r="T35" s="47">
        <v>135</v>
      </c>
      <c r="U35" s="150"/>
      <c r="V35" s="47"/>
      <c r="W35" s="47">
        <v>6</v>
      </c>
      <c r="X35" s="48">
        <f t="shared" si="1"/>
        <v>0.5</v>
      </c>
      <c r="Y35" s="47"/>
      <c r="Z35" s="48">
        <f t="shared" si="2"/>
        <v>0</v>
      </c>
      <c r="AA35" s="79">
        <f t="shared" si="3"/>
        <v>11.25</v>
      </c>
      <c r="AB35" s="49"/>
      <c r="AC35" s="5"/>
    </row>
    <row r="36" spans="1:29" s="6" customFormat="1" ht="16.5" customHeight="1">
      <c r="A36" s="39"/>
      <c r="B36" s="50" t="s">
        <v>120</v>
      </c>
      <c r="C36" s="80">
        <f aca="true" t="shared" si="6" ref="C36:H36">SUM(C21:C35)</f>
        <v>770</v>
      </c>
      <c r="D36" s="52">
        <f t="shared" si="0"/>
        <v>2.376543209876543</v>
      </c>
      <c r="E36" s="81">
        <f t="shared" si="6"/>
        <v>324</v>
      </c>
      <c r="F36" s="127">
        <f t="shared" si="6"/>
        <v>101</v>
      </c>
      <c r="G36" s="127">
        <f>SUM(G21:G35)</f>
        <v>223</v>
      </c>
      <c r="H36" s="127">
        <f t="shared" si="6"/>
        <v>123</v>
      </c>
      <c r="I36" s="119">
        <f t="shared" si="4"/>
        <v>0.37962962962962965</v>
      </c>
      <c r="J36" s="80">
        <f>SUM(J21:J35)</f>
        <v>126</v>
      </c>
      <c r="K36" s="80">
        <f>SUM(K21:K35)</f>
        <v>705</v>
      </c>
      <c r="L36" s="80">
        <f>SUM(L21:L35)</f>
        <v>831</v>
      </c>
      <c r="M36" s="80">
        <f>SUM(M21:M35)</f>
        <v>153</v>
      </c>
      <c r="N36" s="154">
        <f>M36/L36</f>
        <v>0.18411552346570398</v>
      </c>
      <c r="O36" s="80">
        <f>SUM(O21:O35)</f>
        <v>222</v>
      </c>
      <c r="P36" s="80">
        <f>SUM(P21:P35)</f>
        <v>809</v>
      </c>
      <c r="Q36" s="80">
        <f>SUM(Q21:Q35)</f>
        <v>1021</v>
      </c>
      <c r="R36" s="80">
        <f>SUM(R21:R35)</f>
        <v>275</v>
      </c>
      <c r="S36" s="154">
        <f>R36/Q36</f>
        <v>0.2693437806072478</v>
      </c>
      <c r="T36" s="80">
        <f>SUM(T21:T35)</f>
        <v>2791</v>
      </c>
      <c r="U36" s="81">
        <f>SUM(U21:U35)</f>
        <v>0</v>
      </c>
      <c r="V36" s="80">
        <f>SUM(V21:V35)</f>
        <v>0</v>
      </c>
      <c r="W36" s="80">
        <f>SUM(W21:W35)</f>
        <v>74</v>
      </c>
      <c r="X36" s="53">
        <f t="shared" si="1"/>
        <v>0.22839506172839505</v>
      </c>
      <c r="Y36" s="80">
        <f>SUM(Y21:Y35)</f>
        <v>0</v>
      </c>
      <c r="Z36" s="53">
        <f t="shared" si="2"/>
        <v>0</v>
      </c>
      <c r="AA36" s="54">
        <f t="shared" si="3"/>
        <v>8.614197530864198</v>
      </c>
      <c r="AB36" s="69"/>
      <c r="AC36" s="56"/>
    </row>
    <row r="37" spans="1:29" s="6" customFormat="1" ht="16.5" customHeight="1">
      <c r="A37" s="39" t="s">
        <v>121</v>
      </c>
      <c r="B37" s="157" t="s">
        <v>187</v>
      </c>
      <c r="C37" s="35">
        <v>31</v>
      </c>
      <c r="D37" s="36">
        <f t="shared" si="0"/>
        <v>3.875</v>
      </c>
      <c r="E37" s="59">
        <v>8</v>
      </c>
      <c r="F37" s="120">
        <v>6</v>
      </c>
      <c r="G37" s="111">
        <v>2</v>
      </c>
      <c r="H37" s="111">
        <v>5</v>
      </c>
      <c r="I37" s="121">
        <f t="shared" si="4"/>
        <v>0.625</v>
      </c>
      <c r="J37" s="143">
        <v>10</v>
      </c>
      <c r="K37" s="141">
        <v>6</v>
      </c>
      <c r="L37" s="141">
        <v>16</v>
      </c>
      <c r="M37" s="141">
        <v>7</v>
      </c>
      <c r="N37" s="142">
        <v>0.4</v>
      </c>
      <c r="O37" s="143">
        <v>11</v>
      </c>
      <c r="P37" s="141">
        <v>6</v>
      </c>
      <c r="Q37" s="141">
        <v>17</v>
      </c>
      <c r="R37" s="141">
        <v>8</v>
      </c>
      <c r="S37" s="142">
        <v>0.5</v>
      </c>
      <c r="T37" s="37">
        <v>79</v>
      </c>
      <c r="U37" s="82"/>
      <c r="V37" s="82"/>
      <c r="W37" s="82">
        <v>0</v>
      </c>
      <c r="X37" s="38">
        <f t="shared" si="1"/>
        <v>0</v>
      </c>
      <c r="Y37" s="82"/>
      <c r="Z37" s="38">
        <f t="shared" si="2"/>
        <v>0</v>
      </c>
      <c r="AA37" s="71">
        <f t="shared" si="3"/>
        <v>9.875</v>
      </c>
      <c r="AB37" s="14"/>
      <c r="AC37" s="5"/>
    </row>
    <row r="38" spans="1:29" s="57" customFormat="1" ht="16.5" customHeight="1">
      <c r="A38" s="39" t="s">
        <v>123</v>
      </c>
      <c r="B38" s="76" t="s">
        <v>188</v>
      </c>
      <c r="C38" s="41">
        <v>38</v>
      </c>
      <c r="D38" s="42">
        <f t="shared" si="0"/>
        <v>38</v>
      </c>
      <c r="E38" s="61">
        <v>1</v>
      </c>
      <c r="F38" s="122">
        <v>1</v>
      </c>
      <c r="G38" s="113">
        <v>0</v>
      </c>
      <c r="H38" s="113">
        <v>0</v>
      </c>
      <c r="I38" s="123">
        <f t="shared" si="4"/>
        <v>0</v>
      </c>
      <c r="J38" s="146">
        <v>1</v>
      </c>
      <c r="K38" s="144">
        <v>18</v>
      </c>
      <c r="L38" s="144">
        <v>19</v>
      </c>
      <c r="M38" s="144">
        <v>1</v>
      </c>
      <c r="N38" s="145">
        <v>0.1</v>
      </c>
      <c r="O38" s="146">
        <v>1</v>
      </c>
      <c r="P38" s="144">
        <v>18</v>
      </c>
      <c r="Q38" s="144">
        <v>19</v>
      </c>
      <c r="R38" s="144">
        <v>1</v>
      </c>
      <c r="S38" s="145">
        <v>0.1</v>
      </c>
      <c r="T38" s="43">
        <v>15</v>
      </c>
      <c r="U38" s="84"/>
      <c r="V38" s="84"/>
      <c r="W38" s="84">
        <v>0</v>
      </c>
      <c r="X38" s="44">
        <f t="shared" si="1"/>
        <v>0</v>
      </c>
      <c r="Y38" s="84"/>
      <c r="Z38" s="44">
        <f t="shared" si="2"/>
        <v>0</v>
      </c>
      <c r="AA38" s="73">
        <f t="shared" si="3"/>
        <v>15</v>
      </c>
      <c r="AB38" s="8"/>
      <c r="AC38" s="5"/>
    </row>
    <row r="39" spans="1:29" s="6" customFormat="1" ht="16.5" customHeight="1">
      <c r="A39" s="39"/>
      <c r="B39" s="76" t="s">
        <v>189</v>
      </c>
      <c r="C39" s="41">
        <v>140</v>
      </c>
      <c r="D39" s="42">
        <f t="shared" si="0"/>
        <v>3.1818181818181817</v>
      </c>
      <c r="E39" s="61">
        <v>44</v>
      </c>
      <c r="F39" s="122">
        <v>6</v>
      </c>
      <c r="G39" s="113">
        <v>38</v>
      </c>
      <c r="H39" s="113">
        <v>28</v>
      </c>
      <c r="I39" s="123">
        <f t="shared" si="4"/>
        <v>0.6363636363636364</v>
      </c>
      <c r="J39" s="146">
        <v>6</v>
      </c>
      <c r="K39" s="144">
        <v>60</v>
      </c>
      <c r="L39" s="144">
        <v>66</v>
      </c>
      <c r="M39" s="144">
        <v>27</v>
      </c>
      <c r="N39" s="145">
        <v>0.4</v>
      </c>
      <c r="O39" s="146">
        <v>11</v>
      </c>
      <c r="P39" s="144">
        <v>81</v>
      </c>
      <c r="Q39" s="144">
        <v>92</v>
      </c>
      <c r="R39" s="144">
        <v>53</v>
      </c>
      <c r="S39" s="145">
        <v>0.6</v>
      </c>
      <c r="T39" s="43">
        <v>621</v>
      </c>
      <c r="U39" s="84"/>
      <c r="V39" s="84"/>
      <c r="W39" s="84">
        <v>2</v>
      </c>
      <c r="X39" s="44">
        <f t="shared" si="1"/>
        <v>0.045454545454545456</v>
      </c>
      <c r="Y39" s="84"/>
      <c r="Z39" s="44">
        <f t="shared" si="2"/>
        <v>0</v>
      </c>
      <c r="AA39" s="73">
        <f t="shared" si="3"/>
        <v>14.113636363636363</v>
      </c>
      <c r="AB39" s="8"/>
      <c r="AC39" s="5"/>
    </row>
    <row r="40" spans="1:29" s="6" customFormat="1" ht="16.5" customHeight="1">
      <c r="A40" s="39"/>
      <c r="B40" s="76" t="s">
        <v>190</v>
      </c>
      <c r="C40" s="41">
        <v>31</v>
      </c>
      <c r="D40" s="42">
        <f t="shared" si="0"/>
        <v>1.55</v>
      </c>
      <c r="E40" s="61">
        <v>20</v>
      </c>
      <c r="F40" s="122">
        <v>4</v>
      </c>
      <c r="G40" s="113">
        <v>16</v>
      </c>
      <c r="H40" s="113">
        <v>5</v>
      </c>
      <c r="I40" s="123">
        <f t="shared" si="4"/>
        <v>0.25</v>
      </c>
      <c r="J40" s="146">
        <v>3</v>
      </c>
      <c r="K40" s="144">
        <v>31</v>
      </c>
      <c r="L40" s="144">
        <v>34</v>
      </c>
      <c r="M40" s="144">
        <v>7</v>
      </c>
      <c r="N40" s="145">
        <v>0.2</v>
      </c>
      <c r="O40" s="146">
        <v>5</v>
      </c>
      <c r="P40" s="144">
        <v>31</v>
      </c>
      <c r="Q40" s="144">
        <v>36</v>
      </c>
      <c r="R40" s="144">
        <v>9</v>
      </c>
      <c r="S40" s="145">
        <v>0.3</v>
      </c>
      <c r="T40" s="43">
        <v>378</v>
      </c>
      <c r="U40" s="84"/>
      <c r="V40" s="84"/>
      <c r="W40" s="84">
        <v>1</v>
      </c>
      <c r="X40" s="44">
        <f t="shared" si="1"/>
        <v>0.05</v>
      </c>
      <c r="Y40" s="84"/>
      <c r="Z40" s="44">
        <f t="shared" si="2"/>
        <v>0</v>
      </c>
      <c r="AA40" s="73">
        <f t="shared" si="3"/>
        <v>18.9</v>
      </c>
      <c r="AB40" s="8"/>
      <c r="AC40" s="5"/>
    </row>
    <row r="41" spans="1:29" s="6" customFormat="1" ht="16.5" customHeight="1">
      <c r="A41" s="39"/>
      <c r="B41" s="76" t="s">
        <v>191</v>
      </c>
      <c r="C41" s="41">
        <v>63</v>
      </c>
      <c r="D41" s="42">
        <f t="shared" si="0"/>
        <v>3.3157894736842106</v>
      </c>
      <c r="E41" s="61">
        <v>19</v>
      </c>
      <c r="F41" s="122">
        <v>15</v>
      </c>
      <c r="G41" s="113">
        <v>4</v>
      </c>
      <c r="H41" s="113">
        <v>13</v>
      </c>
      <c r="I41" s="123">
        <f t="shared" si="4"/>
        <v>0.6842105263157895</v>
      </c>
      <c r="J41" s="146">
        <v>28</v>
      </c>
      <c r="K41" s="144">
        <v>15</v>
      </c>
      <c r="L41" s="144">
        <v>43</v>
      </c>
      <c r="M41" s="144">
        <v>22</v>
      </c>
      <c r="N41" s="145">
        <v>0.5</v>
      </c>
      <c r="O41" s="146">
        <v>30</v>
      </c>
      <c r="P41" s="144">
        <v>15</v>
      </c>
      <c r="Q41" s="144">
        <v>45</v>
      </c>
      <c r="R41" s="144">
        <v>24</v>
      </c>
      <c r="S41" s="145">
        <v>0.5</v>
      </c>
      <c r="T41" s="43">
        <v>217</v>
      </c>
      <c r="U41" s="84"/>
      <c r="V41" s="84"/>
      <c r="W41" s="84">
        <v>0</v>
      </c>
      <c r="X41" s="44">
        <f t="shared" si="1"/>
        <v>0</v>
      </c>
      <c r="Y41" s="84"/>
      <c r="Z41" s="44">
        <f t="shared" si="2"/>
        <v>0</v>
      </c>
      <c r="AA41" s="73">
        <f t="shared" si="3"/>
        <v>11.421052631578947</v>
      </c>
      <c r="AB41" s="8"/>
      <c r="AC41" s="5"/>
    </row>
    <row r="42" spans="1:29" s="6" customFormat="1" ht="16.5" customHeight="1">
      <c r="A42" s="39"/>
      <c r="B42" s="76" t="s">
        <v>192</v>
      </c>
      <c r="C42" s="64">
        <v>0</v>
      </c>
      <c r="D42" s="42">
        <f t="shared" si="0"/>
        <v>0</v>
      </c>
      <c r="E42" s="65">
        <v>4</v>
      </c>
      <c r="F42" s="122">
        <v>4</v>
      </c>
      <c r="G42" s="113">
        <v>0</v>
      </c>
      <c r="H42" s="113">
        <v>3</v>
      </c>
      <c r="I42" s="123">
        <f t="shared" si="4"/>
        <v>0.75</v>
      </c>
      <c r="J42" s="158">
        <v>8</v>
      </c>
      <c r="K42" s="159">
        <v>0</v>
      </c>
      <c r="L42" s="159">
        <v>8</v>
      </c>
      <c r="M42" s="159">
        <v>5</v>
      </c>
      <c r="N42" s="160">
        <v>0.6</v>
      </c>
      <c r="O42" s="158">
        <v>9</v>
      </c>
      <c r="P42" s="159">
        <v>0</v>
      </c>
      <c r="Q42" s="159">
        <v>9</v>
      </c>
      <c r="R42" s="159">
        <v>6</v>
      </c>
      <c r="S42" s="160">
        <v>0.7</v>
      </c>
      <c r="T42" s="43">
        <v>5</v>
      </c>
      <c r="U42" s="84"/>
      <c r="V42" s="84"/>
      <c r="W42" s="84">
        <v>0</v>
      </c>
      <c r="X42" s="44">
        <f t="shared" si="1"/>
        <v>0</v>
      </c>
      <c r="Y42" s="84"/>
      <c r="Z42" s="44">
        <f t="shared" si="2"/>
        <v>0</v>
      </c>
      <c r="AA42" s="73">
        <f t="shared" si="3"/>
        <v>1.25</v>
      </c>
      <c r="AB42" s="8"/>
      <c r="AC42" s="5"/>
    </row>
    <row r="43" spans="1:29" s="6" customFormat="1" ht="16.5" customHeight="1">
      <c r="A43" s="39"/>
      <c r="B43" s="86" t="s">
        <v>193</v>
      </c>
      <c r="C43" s="45">
        <v>114</v>
      </c>
      <c r="D43" s="46">
        <f t="shared" si="0"/>
        <v>4.75</v>
      </c>
      <c r="E43" s="78">
        <v>24</v>
      </c>
      <c r="F43" s="125">
        <v>2</v>
      </c>
      <c r="G43" s="115">
        <v>22</v>
      </c>
      <c r="H43" s="115">
        <v>2</v>
      </c>
      <c r="I43" s="126">
        <f t="shared" si="4"/>
        <v>0.08333333333333333</v>
      </c>
      <c r="J43" s="149">
        <v>1</v>
      </c>
      <c r="K43" s="147">
        <v>79</v>
      </c>
      <c r="L43" s="147">
        <v>80</v>
      </c>
      <c r="M43" s="147">
        <v>8</v>
      </c>
      <c r="N43" s="148">
        <v>0.1</v>
      </c>
      <c r="O43" s="149">
        <v>1</v>
      </c>
      <c r="P43" s="147">
        <v>79</v>
      </c>
      <c r="Q43" s="147">
        <v>80</v>
      </c>
      <c r="R43" s="147">
        <v>8</v>
      </c>
      <c r="S43" s="148">
        <v>0.1</v>
      </c>
      <c r="T43" s="47">
        <v>467</v>
      </c>
      <c r="U43" s="150"/>
      <c r="V43" s="150"/>
      <c r="W43" s="150">
        <v>2</v>
      </c>
      <c r="X43" s="48">
        <f t="shared" si="1"/>
        <v>0.08333333333333333</v>
      </c>
      <c r="Y43" s="150"/>
      <c r="Z43" s="48">
        <f t="shared" si="2"/>
        <v>0</v>
      </c>
      <c r="AA43" s="79">
        <f t="shared" si="3"/>
        <v>19.458333333333332</v>
      </c>
      <c r="AB43" s="49"/>
      <c r="AC43" s="5"/>
    </row>
    <row r="44" spans="1:29" s="6" customFormat="1" ht="16.5" customHeight="1">
      <c r="A44" s="39"/>
      <c r="B44" s="294" t="s">
        <v>128</v>
      </c>
      <c r="C44" s="80">
        <f aca="true" t="shared" si="7" ref="C44:H44">SUM(C37:C43)</f>
        <v>417</v>
      </c>
      <c r="D44" s="295">
        <f t="shared" si="0"/>
        <v>3.475</v>
      </c>
      <c r="E44" s="81">
        <f t="shared" si="7"/>
        <v>120</v>
      </c>
      <c r="F44" s="127">
        <f t="shared" si="7"/>
        <v>38</v>
      </c>
      <c r="G44" s="127">
        <f t="shared" si="7"/>
        <v>82</v>
      </c>
      <c r="H44" s="127">
        <f t="shared" si="7"/>
        <v>56</v>
      </c>
      <c r="I44" s="286">
        <f t="shared" si="4"/>
        <v>0.4666666666666667</v>
      </c>
      <c r="J44" s="80">
        <f>SUM(J37:J43)</f>
        <v>57</v>
      </c>
      <c r="K44" s="80">
        <f>SUM(K37:K43)</f>
        <v>209</v>
      </c>
      <c r="L44" s="80">
        <f>SUM(L37:L43)</f>
        <v>266</v>
      </c>
      <c r="M44" s="80">
        <f>SUM(M37:M43)</f>
        <v>77</v>
      </c>
      <c r="N44" s="154">
        <f>M44/L44</f>
        <v>0.2894736842105263</v>
      </c>
      <c r="O44" s="80">
        <f>SUM(O37:O43)</f>
        <v>68</v>
      </c>
      <c r="P44" s="80">
        <f>SUM(P37:P43)</f>
        <v>230</v>
      </c>
      <c r="Q44" s="80">
        <f>SUM(Q37:Q43)</f>
        <v>298</v>
      </c>
      <c r="R44" s="80">
        <f>SUM(R37:R43)</f>
        <v>109</v>
      </c>
      <c r="S44" s="154">
        <f>R44/Q44</f>
        <v>0.36577181208053694</v>
      </c>
      <c r="T44" s="80">
        <f>SUM(T37:T43)</f>
        <v>1782</v>
      </c>
      <c r="U44" s="81">
        <f>SUM(U37:U43)</f>
        <v>0</v>
      </c>
      <c r="V44" s="80">
        <f>SUM(V37:V43)</f>
        <v>0</v>
      </c>
      <c r="W44" s="80">
        <f>SUM(W37:W43)</f>
        <v>5</v>
      </c>
      <c r="X44" s="296">
        <f t="shared" si="1"/>
        <v>0.041666666666666664</v>
      </c>
      <c r="Y44" s="80">
        <f>SUM(Y37:Y43)</f>
        <v>0</v>
      </c>
      <c r="Z44" s="296">
        <f t="shared" si="2"/>
        <v>0</v>
      </c>
      <c r="AA44" s="297">
        <f t="shared" si="3"/>
        <v>14.85</v>
      </c>
      <c r="AB44" s="313"/>
      <c r="AC44" s="56"/>
    </row>
    <row r="45" spans="1:29" s="290" customFormat="1" ht="16.5" customHeight="1">
      <c r="A45" s="303"/>
      <c r="B45" s="58" t="s">
        <v>130</v>
      </c>
      <c r="C45" s="314">
        <v>0</v>
      </c>
      <c r="D45" s="315"/>
      <c r="E45" s="305">
        <v>1</v>
      </c>
      <c r="F45" s="120">
        <v>0</v>
      </c>
      <c r="G45" s="111">
        <v>1</v>
      </c>
      <c r="H45" s="111">
        <v>0</v>
      </c>
      <c r="I45" s="121"/>
      <c r="J45" s="306"/>
      <c r="K45" s="304"/>
      <c r="L45" s="304"/>
      <c r="M45" s="304"/>
      <c r="N45" s="307"/>
      <c r="O45" s="306"/>
      <c r="P45" s="304"/>
      <c r="Q45" s="304"/>
      <c r="R45" s="304"/>
      <c r="S45" s="307"/>
      <c r="T45" s="314">
        <v>32</v>
      </c>
      <c r="U45" s="308"/>
      <c r="V45" s="308"/>
      <c r="W45" s="308"/>
      <c r="X45" s="309"/>
      <c r="Y45" s="308"/>
      <c r="Z45" s="309"/>
      <c r="AA45" s="310"/>
      <c r="AB45" s="311"/>
      <c r="AC45" s="312"/>
    </row>
    <row r="46" spans="1:29" s="6" customFormat="1" ht="16.5" customHeight="1">
      <c r="A46" s="58" t="s">
        <v>129</v>
      </c>
      <c r="B46" s="85" t="s">
        <v>194</v>
      </c>
      <c r="C46" s="267">
        <v>191</v>
      </c>
      <c r="D46" s="42">
        <f t="shared" si="0"/>
        <v>8.681818181818182</v>
      </c>
      <c r="E46" s="268">
        <v>22</v>
      </c>
      <c r="F46" s="122">
        <v>1</v>
      </c>
      <c r="G46" s="113">
        <v>21</v>
      </c>
      <c r="H46" s="113">
        <v>1</v>
      </c>
      <c r="I46" s="123">
        <f t="shared" si="4"/>
        <v>0.045454545454545456</v>
      </c>
      <c r="J46" s="300">
        <v>0</v>
      </c>
      <c r="K46" s="301">
        <v>66</v>
      </c>
      <c r="L46" s="301">
        <v>66</v>
      </c>
      <c r="M46" s="301">
        <v>0</v>
      </c>
      <c r="N46" s="302">
        <v>0</v>
      </c>
      <c r="O46" s="300">
        <v>2</v>
      </c>
      <c r="P46" s="301">
        <v>66</v>
      </c>
      <c r="Q46" s="301">
        <v>68</v>
      </c>
      <c r="R46" s="301">
        <v>2</v>
      </c>
      <c r="S46" s="302">
        <v>0</v>
      </c>
      <c r="T46" s="43">
        <v>453</v>
      </c>
      <c r="U46" s="84"/>
      <c r="V46" s="84"/>
      <c r="W46" s="84">
        <v>1</v>
      </c>
      <c r="X46" s="44">
        <f t="shared" si="1"/>
        <v>0.045454545454545456</v>
      </c>
      <c r="Y46" s="84"/>
      <c r="Z46" s="44">
        <f t="shared" si="2"/>
        <v>0</v>
      </c>
      <c r="AA46" s="73">
        <f t="shared" si="3"/>
        <v>20.59090909090909</v>
      </c>
      <c r="AB46" s="8"/>
      <c r="AC46" s="5"/>
    </row>
    <row r="47" spans="1:29" s="57" customFormat="1" ht="16.5" customHeight="1">
      <c r="A47" s="39" t="s">
        <v>131</v>
      </c>
      <c r="B47" s="76" t="s">
        <v>195</v>
      </c>
      <c r="C47" s="41">
        <v>157</v>
      </c>
      <c r="D47" s="42">
        <f t="shared" si="0"/>
        <v>3.5681818181818183</v>
      </c>
      <c r="E47" s="61">
        <v>44</v>
      </c>
      <c r="F47" s="122">
        <v>5</v>
      </c>
      <c r="G47" s="113">
        <v>39</v>
      </c>
      <c r="H47" s="113">
        <v>8</v>
      </c>
      <c r="I47" s="123">
        <f t="shared" si="4"/>
        <v>0.18181818181818182</v>
      </c>
      <c r="J47" s="146">
        <v>5</v>
      </c>
      <c r="K47" s="144">
        <v>112</v>
      </c>
      <c r="L47" s="144">
        <v>117</v>
      </c>
      <c r="M47" s="144">
        <v>8</v>
      </c>
      <c r="N47" s="145">
        <v>0.1</v>
      </c>
      <c r="O47" s="146">
        <v>14</v>
      </c>
      <c r="P47" s="144">
        <v>119</v>
      </c>
      <c r="Q47" s="144">
        <v>133</v>
      </c>
      <c r="R47" s="144">
        <v>22</v>
      </c>
      <c r="S47" s="145">
        <v>0.2</v>
      </c>
      <c r="T47" s="43">
        <v>528</v>
      </c>
      <c r="U47" s="84"/>
      <c r="V47" s="84"/>
      <c r="W47" s="84">
        <v>3</v>
      </c>
      <c r="X47" s="44">
        <f t="shared" si="1"/>
        <v>0.06818181818181818</v>
      </c>
      <c r="Y47" s="84"/>
      <c r="Z47" s="44">
        <f t="shared" si="2"/>
        <v>0</v>
      </c>
      <c r="AA47" s="73">
        <f t="shared" si="3"/>
        <v>12</v>
      </c>
      <c r="AB47" s="8"/>
      <c r="AC47" s="5"/>
    </row>
    <row r="48" spans="1:29" s="6" customFormat="1" ht="16.5" customHeight="1">
      <c r="A48" s="39"/>
      <c r="B48" s="76" t="s">
        <v>196</v>
      </c>
      <c r="C48" s="41">
        <v>79</v>
      </c>
      <c r="D48" s="42">
        <f t="shared" si="0"/>
        <v>4.647058823529412</v>
      </c>
      <c r="E48" s="61">
        <v>17</v>
      </c>
      <c r="F48" s="122">
        <v>6</v>
      </c>
      <c r="G48" s="113">
        <v>11</v>
      </c>
      <c r="H48" s="113">
        <v>2</v>
      </c>
      <c r="I48" s="123">
        <f t="shared" si="4"/>
        <v>0.11764705882352941</v>
      </c>
      <c r="J48" s="146">
        <v>12</v>
      </c>
      <c r="K48" s="144">
        <v>21</v>
      </c>
      <c r="L48" s="144">
        <v>33</v>
      </c>
      <c r="M48" s="144">
        <v>0</v>
      </c>
      <c r="N48" s="145">
        <v>0</v>
      </c>
      <c r="O48" s="146">
        <v>18</v>
      </c>
      <c r="P48" s="144">
        <v>25</v>
      </c>
      <c r="Q48" s="144">
        <v>43</v>
      </c>
      <c r="R48" s="144">
        <v>6</v>
      </c>
      <c r="S48" s="145">
        <v>0.1</v>
      </c>
      <c r="T48" s="43">
        <v>326</v>
      </c>
      <c r="U48" s="84"/>
      <c r="V48" s="84"/>
      <c r="W48" s="84">
        <v>0</v>
      </c>
      <c r="X48" s="44">
        <f t="shared" si="1"/>
        <v>0</v>
      </c>
      <c r="Y48" s="84"/>
      <c r="Z48" s="44">
        <f t="shared" si="2"/>
        <v>0</v>
      </c>
      <c r="AA48" s="73">
        <f t="shared" si="3"/>
        <v>19.176470588235293</v>
      </c>
      <c r="AB48" s="8"/>
      <c r="AC48" s="5"/>
    </row>
    <row r="49" spans="1:29" s="6" customFormat="1" ht="16.5" customHeight="1">
      <c r="A49" s="39"/>
      <c r="B49" s="76" t="s">
        <v>197</v>
      </c>
      <c r="C49" s="41">
        <v>148</v>
      </c>
      <c r="D49" s="42">
        <f t="shared" si="0"/>
        <v>3.7948717948717947</v>
      </c>
      <c r="E49" s="61">
        <v>39</v>
      </c>
      <c r="F49" s="122">
        <v>14</v>
      </c>
      <c r="G49" s="113">
        <v>25</v>
      </c>
      <c r="H49" s="113">
        <v>16</v>
      </c>
      <c r="I49" s="123">
        <f t="shared" si="4"/>
        <v>0.41025641025641024</v>
      </c>
      <c r="J49" s="146">
        <v>0</v>
      </c>
      <c r="K49" s="144">
        <v>69</v>
      </c>
      <c r="L49" s="144">
        <v>69</v>
      </c>
      <c r="M49" s="144">
        <v>0</v>
      </c>
      <c r="N49" s="145">
        <v>0</v>
      </c>
      <c r="O49" s="146">
        <v>28</v>
      </c>
      <c r="P49" s="144">
        <v>73</v>
      </c>
      <c r="Q49" s="144">
        <v>101</v>
      </c>
      <c r="R49" s="144">
        <v>32</v>
      </c>
      <c r="S49" s="145">
        <v>0.3</v>
      </c>
      <c r="T49" s="43">
        <v>983</v>
      </c>
      <c r="U49" s="84"/>
      <c r="V49" s="84"/>
      <c r="W49" s="84">
        <v>0</v>
      </c>
      <c r="X49" s="44">
        <f t="shared" si="1"/>
        <v>0</v>
      </c>
      <c r="Y49" s="84"/>
      <c r="Z49" s="44">
        <f t="shared" si="2"/>
        <v>0</v>
      </c>
      <c r="AA49" s="73">
        <f t="shared" si="3"/>
        <v>25.205128205128204</v>
      </c>
      <c r="AB49" s="8"/>
      <c r="AC49" s="5"/>
    </row>
    <row r="50" spans="1:29" s="6" customFormat="1" ht="16.5" customHeight="1">
      <c r="A50" s="39"/>
      <c r="B50" s="76" t="s">
        <v>198</v>
      </c>
      <c r="C50" s="41">
        <v>111</v>
      </c>
      <c r="D50" s="42">
        <f t="shared" si="0"/>
        <v>7.928571428571429</v>
      </c>
      <c r="E50" s="61">
        <v>14</v>
      </c>
      <c r="F50" s="122">
        <v>1</v>
      </c>
      <c r="G50" s="113">
        <v>13</v>
      </c>
      <c r="H50" s="113">
        <v>1</v>
      </c>
      <c r="I50" s="123">
        <f t="shared" si="4"/>
        <v>0.07142857142857142</v>
      </c>
      <c r="J50" s="146">
        <v>0</v>
      </c>
      <c r="K50" s="144">
        <v>42</v>
      </c>
      <c r="L50" s="144">
        <v>42</v>
      </c>
      <c r="M50" s="144">
        <v>0</v>
      </c>
      <c r="N50" s="145">
        <v>0</v>
      </c>
      <c r="O50" s="146">
        <v>2</v>
      </c>
      <c r="P50" s="144">
        <v>42</v>
      </c>
      <c r="Q50" s="144">
        <v>44</v>
      </c>
      <c r="R50" s="144">
        <v>2</v>
      </c>
      <c r="S50" s="145">
        <v>0</v>
      </c>
      <c r="T50" s="43">
        <v>315</v>
      </c>
      <c r="U50" s="84"/>
      <c r="V50" s="84"/>
      <c r="W50" s="84">
        <v>0</v>
      </c>
      <c r="X50" s="44">
        <f t="shared" si="1"/>
        <v>0</v>
      </c>
      <c r="Y50" s="84"/>
      <c r="Z50" s="44">
        <f t="shared" si="2"/>
        <v>0</v>
      </c>
      <c r="AA50" s="73">
        <f t="shared" si="3"/>
        <v>22.5</v>
      </c>
      <c r="AB50" s="8"/>
      <c r="AC50" s="5"/>
    </row>
    <row r="51" spans="1:29" s="92" customFormat="1" ht="16.5" customHeight="1">
      <c r="A51" s="39"/>
      <c r="B51" s="76" t="s">
        <v>199</v>
      </c>
      <c r="C51" s="41">
        <v>103</v>
      </c>
      <c r="D51" s="42">
        <f t="shared" si="0"/>
        <v>7.357142857142857</v>
      </c>
      <c r="E51" s="61">
        <v>14</v>
      </c>
      <c r="F51" s="122">
        <v>1</v>
      </c>
      <c r="G51" s="113">
        <v>13</v>
      </c>
      <c r="H51" s="113">
        <v>6</v>
      </c>
      <c r="I51" s="123">
        <f t="shared" si="4"/>
        <v>0.42857142857142855</v>
      </c>
      <c r="J51" s="146">
        <v>0</v>
      </c>
      <c r="K51" s="144">
        <v>32</v>
      </c>
      <c r="L51" s="144">
        <v>32</v>
      </c>
      <c r="M51" s="144">
        <v>8</v>
      </c>
      <c r="N51" s="145">
        <v>0.3</v>
      </c>
      <c r="O51" s="146">
        <v>2</v>
      </c>
      <c r="P51" s="144">
        <v>34</v>
      </c>
      <c r="Q51" s="144">
        <v>36</v>
      </c>
      <c r="R51" s="144">
        <v>12</v>
      </c>
      <c r="S51" s="145">
        <v>0.3</v>
      </c>
      <c r="T51" s="43">
        <v>286</v>
      </c>
      <c r="U51" s="84"/>
      <c r="V51" s="84"/>
      <c r="W51" s="84">
        <v>1</v>
      </c>
      <c r="X51" s="44">
        <f t="shared" si="1"/>
        <v>0.07142857142857142</v>
      </c>
      <c r="Y51" s="84"/>
      <c r="Z51" s="44">
        <f t="shared" si="2"/>
        <v>0</v>
      </c>
      <c r="AA51" s="73">
        <f t="shared" si="3"/>
        <v>20.428571428571427</v>
      </c>
      <c r="AB51" s="8"/>
      <c r="AC51" s="5"/>
    </row>
    <row r="52" spans="1:29" s="6" customFormat="1" ht="16.5" customHeight="1">
      <c r="A52" s="39"/>
      <c r="B52" s="76" t="s">
        <v>200</v>
      </c>
      <c r="C52" s="41">
        <v>51</v>
      </c>
      <c r="D52" s="42">
        <f t="shared" si="0"/>
        <v>4.25</v>
      </c>
      <c r="E52" s="61">
        <v>12</v>
      </c>
      <c r="F52" s="122">
        <v>3</v>
      </c>
      <c r="G52" s="113">
        <v>9</v>
      </c>
      <c r="H52" s="113">
        <v>2</v>
      </c>
      <c r="I52" s="123">
        <f t="shared" si="4"/>
        <v>0.16666666666666666</v>
      </c>
      <c r="J52" s="146">
        <v>3</v>
      </c>
      <c r="K52" s="144">
        <v>24</v>
      </c>
      <c r="L52" s="144">
        <v>27</v>
      </c>
      <c r="M52" s="144">
        <v>0</v>
      </c>
      <c r="N52" s="145">
        <v>0</v>
      </c>
      <c r="O52" s="146">
        <v>7</v>
      </c>
      <c r="P52" s="144">
        <v>24</v>
      </c>
      <c r="Q52" s="144">
        <v>31</v>
      </c>
      <c r="R52" s="144">
        <v>4</v>
      </c>
      <c r="S52" s="145">
        <v>0.1</v>
      </c>
      <c r="T52" s="43">
        <v>194</v>
      </c>
      <c r="U52" s="84"/>
      <c r="V52" s="84"/>
      <c r="W52" s="84">
        <v>0</v>
      </c>
      <c r="X52" s="44">
        <f t="shared" si="1"/>
        <v>0</v>
      </c>
      <c r="Y52" s="84"/>
      <c r="Z52" s="44">
        <f t="shared" si="2"/>
        <v>0</v>
      </c>
      <c r="AA52" s="73">
        <f t="shared" si="3"/>
        <v>16.166666666666668</v>
      </c>
      <c r="AB52" s="8"/>
      <c r="AC52" s="5"/>
    </row>
    <row r="53" spans="1:29" ht="16.5" customHeight="1">
      <c r="A53" s="39"/>
      <c r="B53" s="76" t="s">
        <v>201</v>
      </c>
      <c r="C53" s="41">
        <v>31</v>
      </c>
      <c r="D53" s="42">
        <f t="shared" si="0"/>
        <v>2.066666666666667</v>
      </c>
      <c r="E53" s="61">
        <v>15</v>
      </c>
      <c r="F53" s="122">
        <v>2</v>
      </c>
      <c r="G53" s="113">
        <v>13</v>
      </c>
      <c r="H53" s="113">
        <v>5</v>
      </c>
      <c r="I53" s="123">
        <f t="shared" si="4"/>
        <v>0.3333333333333333</v>
      </c>
      <c r="J53" s="146">
        <v>3</v>
      </c>
      <c r="K53" s="144">
        <v>25</v>
      </c>
      <c r="L53" s="144">
        <v>28</v>
      </c>
      <c r="M53" s="144">
        <v>0</v>
      </c>
      <c r="N53" s="145">
        <v>0</v>
      </c>
      <c r="O53" s="146">
        <v>5</v>
      </c>
      <c r="P53" s="144">
        <v>38</v>
      </c>
      <c r="Q53" s="144">
        <v>43</v>
      </c>
      <c r="R53" s="144">
        <v>12</v>
      </c>
      <c r="S53" s="145">
        <v>0.3</v>
      </c>
      <c r="T53" s="43">
        <v>225</v>
      </c>
      <c r="U53" s="84"/>
      <c r="V53" s="84"/>
      <c r="W53" s="84">
        <v>0</v>
      </c>
      <c r="X53" s="44">
        <f t="shared" si="1"/>
        <v>0</v>
      </c>
      <c r="Y53" s="84"/>
      <c r="Z53" s="44">
        <f t="shared" si="2"/>
        <v>0</v>
      </c>
      <c r="AA53" s="73">
        <f t="shared" si="3"/>
        <v>15</v>
      </c>
      <c r="AB53" s="8"/>
      <c r="AC53" s="5"/>
    </row>
    <row r="54" spans="1:29" ht="16.5" customHeight="1">
      <c r="A54" s="39"/>
      <c r="B54" s="76" t="s">
        <v>202</v>
      </c>
      <c r="C54" s="41">
        <v>32</v>
      </c>
      <c r="D54" s="42">
        <f t="shared" si="0"/>
        <v>6.4</v>
      </c>
      <c r="E54" s="61">
        <v>5</v>
      </c>
      <c r="F54" s="122">
        <v>2</v>
      </c>
      <c r="G54" s="113">
        <v>3</v>
      </c>
      <c r="H54" s="113">
        <v>2</v>
      </c>
      <c r="I54" s="123">
        <f t="shared" si="4"/>
        <v>0.4</v>
      </c>
      <c r="J54" s="146">
        <v>0</v>
      </c>
      <c r="K54" s="144">
        <v>12</v>
      </c>
      <c r="L54" s="144">
        <v>12</v>
      </c>
      <c r="M54" s="144">
        <v>0</v>
      </c>
      <c r="N54" s="145">
        <v>0</v>
      </c>
      <c r="O54" s="146">
        <v>4</v>
      </c>
      <c r="P54" s="144">
        <v>12</v>
      </c>
      <c r="Q54" s="144">
        <v>16</v>
      </c>
      <c r="R54" s="144">
        <v>4</v>
      </c>
      <c r="S54" s="145">
        <v>0.3</v>
      </c>
      <c r="T54" s="43">
        <v>143</v>
      </c>
      <c r="U54" s="84"/>
      <c r="V54" s="84"/>
      <c r="W54" s="84">
        <v>0</v>
      </c>
      <c r="X54" s="44">
        <f t="shared" si="1"/>
        <v>0</v>
      </c>
      <c r="Y54" s="84"/>
      <c r="Z54" s="44">
        <f t="shared" si="2"/>
        <v>0</v>
      </c>
      <c r="AA54" s="73">
        <f t="shared" si="3"/>
        <v>28.6</v>
      </c>
      <c r="AB54" s="8"/>
      <c r="AC54" s="5"/>
    </row>
    <row r="55" spans="1:29" ht="16.5" customHeight="1">
      <c r="A55" s="39"/>
      <c r="B55" s="86" t="s">
        <v>203</v>
      </c>
      <c r="C55" s="45">
        <v>32</v>
      </c>
      <c r="D55" s="46">
        <f t="shared" si="0"/>
        <v>5.333333333333333</v>
      </c>
      <c r="E55" s="78">
        <v>6</v>
      </c>
      <c r="F55" s="125">
        <v>4</v>
      </c>
      <c r="G55" s="115">
        <v>2</v>
      </c>
      <c r="H55" s="115">
        <v>4</v>
      </c>
      <c r="I55" s="126">
        <f t="shared" si="4"/>
        <v>0.6666666666666666</v>
      </c>
      <c r="J55" s="149">
        <v>0</v>
      </c>
      <c r="K55" s="147">
        <v>6</v>
      </c>
      <c r="L55" s="147">
        <v>6</v>
      </c>
      <c r="M55" s="147">
        <v>0</v>
      </c>
      <c r="N55" s="148">
        <v>0</v>
      </c>
      <c r="O55" s="149">
        <v>8</v>
      </c>
      <c r="P55" s="147">
        <v>6</v>
      </c>
      <c r="Q55" s="147">
        <v>14</v>
      </c>
      <c r="R55" s="147">
        <v>8</v>
      </c>
      <c r="S55" s="148">
        <v>0.6</v>
      </c>
      <c r="T55" s="47">
        <v>84</v>
      </c>
      <c r="U55" s="150"/>
      <c r="V55" s="150"/>
      <c r="W55" s="150">
        <v>0</v>
      </c>
      <c r="X55" s="48">
        <f t="shared" si="1"/>
        <v>0</v>
      </c>
      <c r="Y55" s="150"/>
      <c r="Z55" s="48">
        <f t="shared" si="2"/>
        <v>0</v>
      </c>
      <c r="AA55" s="79">
        <f t="shared" si="3"/>
        <v>14</v>
      </c>
      <c r="AB55" s="49"/>
      <c r="AC55" s="5"/>
    </row>
    <row r="56" spans="1:29" ht="16.5" customHeight="1">
      <c r="A56" s="39"/>
      <c r="B56" s="50" t="s">
        <v>138</v>
      </c>
      <c r="C56" s="80">
        <f aca="true" t="shared" si="8" ref="C56:H56">SUM(C45:C55)</f>
        <v>935</v>
      </c>
      <c r="D56" s="80">
        <f t="shared" si="8"/>
        <v>54.0276449041155</v>
      </c>
      <c r="E56" s="80">
        <f t="shared" si="8"/>
        <v>189</v>
      </c>
      <c r="F56" s="127">
        <f t="shared" si="8"/>
        <v>39</v>
      </c>
      <c r="G56" s="127">
        <f t="shared" si="8"/>
        <v>150</v>
      </c>
      <c r="H56" s="127">
        <f t="shared" si="8"/>
        <v>47</v>
      </c>
      <c r="I56" s="119">
        <f t="shared" si="4"/>
        <v>0.24867724867724866</v>
      </c>
      <c r="J56" s="80">
        <f>SUM(J46:J55)</f>
        <v>23</v>
      </c>
      <c r="K56" s="80">
        <f>SUM(K46:K55)</f>
        <v>409</v>
      </c>
      <c r="L56" s="80">
        <f>SUM(L46:L55)</f>
        <v>432</v>
      </c>
      <c r="M56" s="80">
        <f>SUM(M46:M55)</f>
        <v>16</v>
      </c>
      <c r="N56" s="154">
        <f>M56/L56</f>
        <v>0.037037037037037035</v>
      </c>
      <c r="O56" s="80">
        <f>SUM(O46:O55)</f>
        <v>90</v>
      </c>
      <c r="P56" s="80">
        <f>SUM(P55:P55)</f>
        <v>6</v>
      </c>
      <c r="Q56" s="161">
        <f>SUM(Q55:Q55)</f>
        <v>14</v>
      </c>
      <c r="R56" s="162">
        <f>SUM(R55:R55)</f>
        <v>8</v>
      </c>
      <c r="S56" s="154">
        <f>R56/Q56</f>
        <v>0.5714285714285714</v>
      </c>
      <c r="T56" s="80">
        <f>SUM(T45:T55)</f>
        <v>3569</v>
      </c>
      <c r="U56" s="81">
        <f>SUM(U46:U55)</f>
        <v>0</v>
      </c>
      <c r="V56" s="80">
        <f>SUM(V46:V55)</f>
        <v>0</v>
      </c>
      <c r="W56" s="80">
        <f>SUM(W46:W55)</f>
        <v>5</v>
      </c>
      <c r="X56" s="53">
        <f t="shared" si="1"/>
        <v>0.026455026455026454</v>
      </c>
      <c r="Y56" s="80">
        <f>SUM(Y46:Y55)</f>
        <v>0</v>
      </c>
      <c r="Z56" s="53">
        <f t="shared" si="2"/>
        <v>0</v>
      </c>
      <c r="AA56" s="54">
        <f t="shared" si="3"/>
        <v>18.883597883597883</v>
      </c>
      <c r="AB56" s="69"/>
      <c r="AC56" s="56"/>
    </row>
    <row r="57" spans="1:29" ht="16.5" customHeight="1">
      <c r="A57" s="58" t="s">
        <v>139</v>
      </c>
      <c r="B57" s="85" t="s">
        <v>204</v>
      </c>
      <c r="C57" s="35">
        <v>53</v>
      </c>
      <c r="D57" s="36">
        <f t="shared" si="0"/>
        <v>5.888888888888889</v>
      </c>
      <c r="E57" s="59">
        <v>9</v>
      </c>
      <c r="F57" s="120">
        <v>1</v>
      </c>
      <c r="G57" s="111">
        <v>8</v>
      </c>
      <c r="H57" s="111">
        <v>0</v>
      </c>
      <c r="I57" s="121">
        <f t="shared" si="4"/>
        <v>0</v>
      </c>
      <c r="J57" s="143">
        <v>3</v>
      </c>
      <c r="K57" s="141">
        <v>33</v>
      </c>
      <c r="L57" s="141">
        <v>36</v>
      </c>
      <c r="M57" s="141">
        <v>0</v>
      </c>
      <c r="N57" s="142">
        <v>0</v>
      </c>
      <c r="O57" s="143">
        <v>3</v>
      </c>
      <c r="P57" s="141">
        <v>33</v>
      </c>
      <c r="Q57" s="141">
        <v>36</v>
      </c>
      <c r="R57" s="141">
        <v>0</v>
      </c>
      <c r="S57" s="142">
        <v>0</v>
      </c>
      <c r="T57" s="37">
        <v>118</v>
      </c>
      <c r="U57" s="82"/>
      <c r="V57" s="82"/>
      <c r="W57" s="82">
        <v>0</v>
      </c>
      <c r="X57" s="38">
        <f t="shared" si="1"/>
        <v>0</v>
      </c>
      <c r="Y57" s="82"/>
      <c r="Z57" s="38">
        <f t="shared" si="2"/>
        <v>0</v>
      </c>
      <c r="AA57" s="71">
        <f t="shared" si="3"/>
        <v>13.11111111111111</v>
      </c>
      <c r="AB57" s="14"/>
      <c r="AC57" s="5"/>
    </row>
    <row r="58" spans="1:29" ht="16.5" customHeight="1">
      <c r="A58" s="39" t="s">
        <v>141</v>
      </c>
      <c r="B58" s="76" t="s">
        <v>205</v>
      </c>
      <c r="C58" s="41">
        <v>58</v>
      </c>
      <c r="D58" s="42">
        <f t="shared" si="0"/>
        <v>2.761904761904762</v>
      </c>
      <c r="E58" s="61">
        <v>21</v>
      </c>
      <c r="F58" s="122">
        <v>1</v>
      </c>
      <c r="G58" s="113">
        <v>20</v>
      </c>
      <c r="H58" s="113">
        <v>1</v>
      </c>
      <c r="I58" s="123">
        <f t="shared" si="4"/>
        <v>0.047619047619047616</v>
      </c>
      <c r="J58" s="146">
        <v>0</v>
      </c>
      <c r="K58" s="144">
        <v>48</v>
      </c>
      <c r="L58" s="144">
        <v>48</v>
      </c>
      <c r="M58" s="144">
        <v>0</v>
      </c>
      <c r="N58" s="145">
        <v>0</v>
      </c>
      <c r="O58" s="146">
        <v>2</v>
      </c>
      <c r="P58" s="144">
        <v>48</v>
      </c>
      <c r="Q58" s="144">
        <v>50</v>
      </c>
      <c r="R58" s="144">
        <v>2</v>
      </c>
      <c r="S58" s="145">
        <v>0</v>
      </c>
      <c r="T58" s="43">
        <v>278</v>
      </c>
      <c r="U58" s="84"/>
      <c r="V58" s="84"/>
      <c r="W58" s="84">
        <v>4</v>
      </c>
      <c r="X58" s="44">
        <f t="shared" si="1"/>
        <v>0.19047619047619047</v>
      </c>
      <c r="Y58" s="84"/>
      <c r="Z58" s="44">
        <f t="shared" si="2"/>
        <v>0</v>
      </c>
      <c r="AA58" s="73">
        <f t="shared" si="3"/>
        <v>13.238095238095237</v>
      </c>
      <c r="AB58" s="8"/>
      <c r="AC58" s="5"/>
    </row>
    <row r="59" spans="1:29" ht="16.5" customHeight="1">
      <c r="A59" s="39"/>
      <c r="B59" s="76" t="s">
        <v>206</v>
      </c>
      <c r="C59" s="41">
        <v>28</v>
      </c>
      <c r="D59" s="42">
        <f t="shared" si="0"/>
        <v>1.8666666666666667</v>
      </c>
      <c r="E59" s="61">
        <v>15</v>
      </c>
      <c r="F59" s="122">
        <v>8</v>
      </c>
      <c r="G59" s="113">
        <v>7</v>
      </c>
      <c r="H59" s="113">
        <v>7</v>
      </c>
      <c r="I59" s="123">
        <f t="shared" si="4"/>
        <v>0.4666666666666667</v>
      </c>
      <c r="J59" s="146">
        <v>11</v>
      </c>
      <c r="K59" s="144">
        <v>19</v>
      </c>
      <c r="L59" s="144">
        <v>30</v>
      </c>
      <c r="M59" s="144">
        <v>8</v>
      </c>
      <c r="N59" s="145">
        <v>0.3</v>
      </c>
      <c r="O59" s="146">
        <v>15</v>
      </c>
      <c r="P59" s="144">
        <v>19</v>
      </c>
      <c r="Q59" s="144">
        <v>34</v>
      </c>
      <c r="R59" s="144">
        <v>12</v>
      </c>
      <c r="S59" s="145">
        <v>0.4</v>
      </c>
      <c r="T59" s="43">
        <v>103</v>
      </c>
      <c r="U59" s="84"/>
      <c r="V59" s="84"/>
      <c r="W59" s="84">
        <v>1</v>
      </c>
      <c r="X59" s="44">
        <f t="shared" si="1"/>
        <v>0.06666666666666667</v>
      </c>
      <c r="Y59" s="84"/>
      <c r="Z59" s="44">
        <f t="shared" si="2"/>
        <v>0</v>
      </c>
      <c r="AA59" s="73">
        <f t="shared" si="3"/>
        <v>6.866666666666666</v>
      </c>
      <c r="AB59" s="8"/>
      <c r="AC59" s="5"/>
    </row>
    <row r="60" spans="1:29" ht="16.5" customHeight="1">
      <c r="A60" s="39"/>
      <c r="B60" s="86" t="s">
        <v>207</v>
      </c>
      <c r="C60" s="45">
        <v>23</v>
      </c>
      <c r="D60" s="46">
        <f t="shared" si="0"/>
        <v>2.875</v>
      </c>
      <c r="E60" s="78">
        <v>8</v>
      </c>
      <c r="F60" s="125">
        <v>1</v>
      </c>
      <c r="G60" s="115">
        <v>7</v>
      </c>
      <c r="H60" s="115">
        <v>0</v>
      </c>
      <c r="I60" s="126">
        <f t="shared" si="4"/>
        <v>0</v>
      </c>
      <c r="J60" s="149">
        <v>3</v>
      </c>
      <c r="K60" s="147">
        <v>21</v>
      </c>
      <c r="L60" s="147">
        <v>24</v>
      </c>
      <c r="M60" s="147">
        <v>0</v>
      </c>
      <c r="N60" s="148">
        <v>0</v>
      </c>
      <c r="O60" s="149">
        <v>3</v>
      </c>
      <c r="P60" s="147">
        <v>21</v>
      </c>
      <c r="Q60" s="147">
        <v>24</v>
      </c>
      <c r="R60" s="147">
        <v>0</v>
      </c>
      <c r="S60" s="148">
        <v>0</v>
      </c>
      <c r="T60" s="47">
        <v>51</v>
      </c>
      <c r="U60" s="150"/>
      <c r="V60" s="150"/>
      <c r="W60" s="150">
        <v>0</v>
      </c>
      <c r="X60" s="48">
        <f t="shared" si="1"/>
        <v>0</v>
      </c>
      <c r="Y60" s="150"/>
      <c r="Z60" s="48">
        <f t="shared" si="2"/>
        <v>0</v>
      </c>
      <c r="AA60" s="79">
        <f t="shared" si="3"/>
        <v>6.375</v>
      </c>
      <c r="AB60" s="49"/>
      <c r="AC60" s="5"/>
    </row>
    <row r="61" spans="1:29" ht="16.5" customHeight="1">
      <c r="A61" s="39"/>
      <c r="B61" s="294" t="s">
        <v>143</v>
      </c>
      <c r="C61" s="80">
        <f aca="true" t="shared" si="9" ref="C61:H61">SUM(C57:C60)</f>
        <v>162</v>
      </c>
      <c r="D61" s="295">
        <f t="shared" si="0"/>
        <v>3.056603773584906</v>
      </c>
      <c r="E61" s="81">
        <f t="shared" si="9"/>
        <v>53</v>
      </c>
      <c r="F61" s="127">
        <f t="shared" si="9"/>
        <v>11</v>
      </c>
      <c r="G61" s="127">
        <f t="shared" si="9"/>
        <v>42</v>
      </c>
      <c r="H61" s="127">
        <f t="shared" si="9"/>
        <v>8</v>
      </c>
      <c r="I61" s="286">
        <f t="shared" si="4"/>
        <v>0.1509433962264151</v>
      </c>
      <c r="J61" s="80">
        <f>SUM(J57:J60)</f>
        <v>17</v>
      </c>
      <c r="K61" s="80">
        <f>SUM(K57:K60)</f>
        <v>121</v>
      </c>
      <c r="L61" s="80">
        <f>SUM(L57:L60)</f>
        <v>138</v>
      </c>
      <c r="M61" s="80">
        <f>SUM(M57:M60)</f>
        <v>8</v>
      </c>
      <c r="N61" s="154">
        <f>M61/L61</f>
        <v>0.057971014492753624</v>
      </c>
      <c r="O61" s="80">
        <f>SUM(O57:O60)</f>
        <v>23</v>
      </c>
      <c r="P61" s="80">
        <f>SUM(P57:P60)</f>
        <v>121</v>
      </c>
      <c r="Q61" s="80">
        <f>SUM(Q57:Q60)</f>
        <v>144</v>
      </c>
      <c r="R61" s="80">
        <f>SUM(R57:R60)</f>
        <v>14</v>
      </c>
      <c r="S61" s="154">
        <f>R61/Q61</f>
        <v>0.09722222222222222</v>
      </c>
      <c r="T61" s="80">
        <f>SUM(T57:T60)</f>
        <v>550</v>
      </c>
      <c r="U61" s="81">
        <f>SUM(U57:U60)</f>
        <v>0</v>
      </c>
      <c r="V61" s="80">
        <f>SUM(V57:V60)</f>
        <v>0</v>
      </c>
      <c r="W61" s="80">
        <f>SUM(W57:W60)</f>
        <v>5</v>
      </c>
      <c r="X61" s="296">
        <f t="shared" si="1"/>
        <v>0.09433962264150944</v>
      </c>
      <c r="Y61" s="80">
        <f>SUM(Y57:Y60)</f>
        <v>0</v>
      </c>
      <c r="Z61" s="296">
        <f t="shared" si="2"/>
        <v>0</v>
      </c>
      <c r="AA61" s="297">
        <f t="shared" si="3"/>
        <v>10.377358490566039</v>
      </c>
      <c r="AB61" s="313"/>
      <c r="AC61" s="56"/>
    </row>
    <row r="62" spans="1:29" ht="16.5" customHeight="1">
      <c r="A62" s="39" t="s">
        <v>144</v>
      </c>
      <c r="B62" s="85" t="s">
        <v>208</v>
      </c>
      <c r="C62" s="267">
        <v>24</v>
      </c>
      <c r="D62" s="42">
        <f t="shared" si="0"/>
        <v>1.6</v>
      </c>
      <c r="E62" s="268">
        <v>15</v>
      </c>
      <c r="F62" s="122">
        <v>5</v>
      </c>
      <c r="G62" s="113">
        <v>10</v>
      </c>
      <c r="H62" s="113">
        <v>2</v>
      </c>
      <c r="I62" s="123">
        <f t="shared" si="4"/>
        <v>0.13333333333333333</v>
      </c>
      <c r="J62" s="300">
        <v>8</v>
      </c>
      <c r="K62" s="301">
        <v>19</v>
      </c>
      <c r="L62" s="301">
        <v>27</v>
      </c>
      <c r="M62" s="301">
        <v>2</v>
      </c>
      <c r="N62" s="302">
        <v>0.1</v>
      </c>
      <c r="O62" s="300">
        <v>13</v>
      </c>
      <c r="P62" s="301">
        <v>26</v>
      </c>
      <c r="Q62" s="301">
        <v>39</v>
      </c>
      <c r="R62" s="301">
        <v>4</v>
      </c>
      <c r="S62" s="302">
        <v>0.1</v>
      </c>
      <c r="T62" s="43">
        <v>126</v>
      </c>
      <c r="U62" s="84"/>
      <c r="V62" s="84"/>
      <c r="W62" s="84">
        <v>0</v>
      </c>
      <c r="X62" s="44">
        <f t="shared" si="1"/>
        <v>0</v>
      </c>
      <c r="Y62" s="84"/>
      <c r="Z62" s="44">
        <f t="shared" si="2"/>
        <v>0</v>
      </c>
      <c r="AA62" s="73">
        <f t="shared" si="3"/>
        <v>8.4</v>
      </c>
      <c r="AB62" s="8"/>
      <c r="AC62" s="5"/>
    </row>
    <row r="63" spans="1:29" ht="16.5" customHeight="1">
      <c r="A63" s="39" t="s">
        <v>146</v>
      </c>
      <c r="B63" s="163" t="s">
        <v>209</v>
      </c>
      <c r="C63" s="41">
        <v>174</v>
      </c>
      <c r="D63" s="42">
        <f t="shared" si="0"/>
        <v>3.107142857142857</v>
      </c>
      <c r="E63" s="61">
        <v>56</v>
      </c>
      <c r="F63" s="122">
        <v>7</v>
      </c>
      <c r="G63" s="113">
        <v>49</v>
      </c>
      <c r="H63" s="113">
        <v>19</v>
      </c>
      <c r="I63" s="123">
        <f t="shared" si="4"/>
        <v>0.3392857142857143</v>
      </c>
      <c r="J63" s="146">
        <v>7</v>
      </c>
      <c r="K63" s="144">
        <v>108</v>
      </c>
      <c r="L63" s="144">
        <v>115</v>
      </c>
      <c r="M63" s="144">
        <v>37</v>
      </c>
      <c r="N63" s="145">
        <v>0.3</v>
      </c>
      <c r="O63" s="146">
        <v>13</v>
      </c>
      <c r="P63" s="144">
        <v>119</v>
      </c>
      <c r="Q63" s="144">
        <v>132</v>
      </c>
      <c r="R63" s="144">
        <v>44</v>
      </c>
      <c r="S63" s="145">
        <v>0.3</v>
      </c>
      <c r="T63" s="43">
        <v>657</v>
      </c>
      <c r="U63" s="84"/>
      <c r="V63" s="84"/>
      <c r="W63" s="84">
        <v>8</v>
      </c>
      <c r="X63" s="44">
        <f t="shared" si="1"/>
        <v>0.14285714285714285</v>
      </c>
      <c r="Y63" s="84"/>
      <c r="Z63" s="44">
        <f t="shared" si="2"/>
        <v>0</v>
      </c>
      <c r="AA63" s="73">
        <f t="shared" si="3"/>
        <v>11.732142857142858</v>
      </c>
      <c r="AB63" s="8"/>
      <c r="AC63" s="5"/>
    </row>
    <row r="64" spans="1:29" ht="16.5" customHeight="1">
      <c r="A64" s="39"/>
      <c r="B64" s="76" t="s">
        <v>210</v>
      </c>
      <c r="C64" s="41">
        <v>55</v>
      </c>
      <c r="D64" s="42">
        <f t="shared" si="0"/>
        <v>1.6666666666666667</v>
      </c>
      <c r="E64" s="61">
        <v>33</v>
      </c>
      <c r="F64" s="122">
        <v>9</v>
      </c>
      <c r="G64" s="113">
        <v>24</v>
      </c>
      <c r="H64" s="113">
        <v>8</v>
      </c>
      <c r="I64" s="123">
        <f t="shared" si="4"/>
        <v>0.24242424242424243</v>
      </c>
      <c r="J64" s="146">
        <v>13</v>
      </c>
      <c r="K64" s="144">
        <v>47</v>
      </c>
      <c r="L64" s="144">
        <v>60</v>
      </c>
      <c r="M64" s="144">
        <v>17</v>
      </c>
      <c r="N64" s="145">
        <v>0.3</v>
      </c>
      <c r="O64" s="146">
        <v>17</v>
      </c>
      <c r="P64" s="144">
        <v>61</v>
      </c>
      <c r="Q64" s="144">
        <v>78</v>
      </c>
      <c r="R64" s="144">
        <v>27</v>
      </c>
      <c r="S64" s="145">
        <v>0.3</v>
      </c>
      <c r="T64" s="43">
        <v>297</v>
      </c>
      <c r="U64" s="84"/>
      <c r="V64" s="84"/>
      <c r="W64" s="84">
        <v>10</v>
      </c>
      <c r="X64" s="44">
        <f t="shared" si="1"/>
        <v>0.30303030303030304</v>
      </c>
      <c r="Y64" s="84"/>
      <c r="Z64" s="44">
        <f t="shared" si="2"/>
        <v>0</v>
      </c>
      <c r="AA64" s="73">
        <f t="shared" si="3"/>
        <v>9</v>
      </c>
      <c r="AB64" s="8"/>
      <c r="AC64" s="5"/>
    </row>
    <row r="65" spans="1:29" ht="16.5" customHeight="1">
      <c r="A65" s="39"/>
      <c r="B65" s="76" t="s">
        <v>211</v>
      </c>
      <c r="C65" s="41">
        <v>33</v>
      </c>
      <c r="D65" s="42">
        <f t="shared" si="0"/>
        <v>2.2</v>
      </c>
      <c r="E65" s="61">
        <v>15</v>
      </c>
      <c r="F65" s="122">
        <v>3</v>
      </c>
      <c r="G65" s="113">
        <v>12</v>
      </c>
      <c r="H65" s="113">
        <v>8</v>
      </c>
      <c r="I65" s="123">
        <f t="shared" si="4"/>
        <v>0.5333333333333333</v>
      </c>
      <c r="J65" s="146">
        <v>5</v>
      </c>
      <c r="K65" s="144">
        <v>40</v>
      </c>
      <c r="L65" s="144">
        <v>45</v>
      </c>
      <c r="M65" s="144">
        <v>10</v>
      </c>
      <c r="N65" s="145">
        <v>0.2</v>
      </c>
      <c r="O65" s="146">
        <v>7</v>
      </c>
      <c r="P65" s="144">
        <v>40</v>
      </c>
      <c r="Q65" s="144">
        <v>47</v>
      </c>
      <c r="R65" s="144">
        <v>12</v>
      </c>
      <c r="S65" s="145">
        <v>0.3</v>
      </c>
      <c r="T65" s="43">
        <v>99</v>
      </c>
      <c r="U65" s="84"/>
      <c r="V65" s="84"/>
      <c r="W65" s="84">
        <v>6</v>
      </c>
      <c r="X65" s="44">
        <f t="shared" si="1"/>
        <v>0.4</v>
      </c>
      <c r="Y65" s="84"/>
      <c r="Z65" s="44">
        <f t="shared" si="2"/>
        <v>0</v>
      </c>
      <c r="AA65" s="73">
        <f t="shared" si="3"/>
        <v>6.6</v>
      </c>
      <c r="AB65" s="8"/>
      <c r="AC65" s="5"/>
    </row>
    <row r="66" spans="1:29" ht="16.5" customHeight="1">
      <c r="A66" s="39"/>
      <c r="B66" s="86" t="s">
        <v>212</v>
      </c>
      <c r="C66" s="45">
        <v>34</v>
      </c>
      <c r="D66" s="46">
        <f t="shared" si="0"/>
        <v>0.8947368421052632</v>
      </c>
      <c r="E66" s="78">
        <v>38</v>
      </c>
      <c r="F66" s="125">
        <v>5</v>
      </c>
      <c r="G66" s="115">
        <v>33</v>
      </c>
      <c r="H66" s="115">
        <v>8</v>
      </c>
      <c r="I66" s="126">
        <f t="shared" si="4"/>
        <v>0.21052631578947367</v>
      </c>
      <c r="J66" s="149">
        <v>7</v>
      </c>
      <c r="K66" s="147">
        <v>90</v>
      </c>
      <c r="L66" s="147">
        <v>97</v>
      </c>
      <c r="M66" s="147">
        <v>18</v>
      </c>
      <c r="N66" s="148">
        <v>0.2</v>
      </c>
      <c r="O66" s="149">
        <v>7</v>
      </c>
      <c r="P66" s="147">
        <v>95</v>
      </c>
      <c r="Q66" s="147">
        <v>102</v>
      </c>
      <c r="R66" s="147">
        <v>18</v>
      </c>
      <c r="S66" s="148">
        <v>0.2</v>
      </c>
      <c r="T66" s="47">
        <v>342</v>
      </c>
      <c r="U66" s="150"/>
      <c r="V66" s="150"/>
      <c r="W66" s="150">
        <v>19</v>
      </c>
      <c r="X66" s="48">
        <f t="shared" si="1"/>
        <v>0.5</v>
      </c>
      <c r="Y66" s="150"/>
      <c r="Z66" s="48">
        <f t="shared" si="2"/>
        <v>0</v>
      </c>
      <c r="AA66" s="79">
        <f t="shared" si="3"/>
        <v>9</v>
      </c>
      <c r="AB66" s="49"/>
      <c r="AC66" s="5"/>
    </row>
    <row r="67" spans="1:29" ht="16.5" customHeight="1">
      <c r="A67" s="39"/>
      <c r="B67" s="50" t="s">
        <v>148</v>
      </c>
      <c r="C67" s="80">
        <f>SUM(C62:C66)</f>
        <v>320</v>
      </c>
      <c r="D67" s="52">
        <f t="shared" si="0"/>
        <v>2.038216560509554</v>
      </c>
      <c r="E67" s="81">
        <f>SUM(E62:E66)</f>
        <v>157</v>
      </c>
      <c r="F67" s="127">
        <f>SUM(F62:F66)</f>
        <v>29</v>
      </c>
      <c r="G67" s="127">
        <f>SUM(G62:G66)</f>
        <v>128</v>
      </c>
      <c r="H67" s="127">
        <f>SUM(H62:H66)</f>
        <v>45</v>
      </c>
      <c r="I67" s="119">
        <f t="shared" si="4"/>
        <v>0.28662420382165604</v>
      </c>
      <c r="J67" s="80">
        <f>SUM(J62:J66)</f>
        <v>40</v>
      </c>
      <c r="K67" s="80">
        <f>SUM(K62:K66)</f>
        <v>304</v>
      </c>
      <c r="L67" s="80">
        <f>SUM(L62:L66)</f>
        <v>344</v>
      </c>
      <c r="M67" s="80">
        <f>SUM(M62:M66)</f>
        <v>84</v>
      </c>
      <c r="N67" s="154">
        <f>M67/L67</f>
        <v>0.2441860465116279</v>
      </c>
      <c r="O67" s="80">
        <f>SUM(O62:O66)</f>
        <v>57</v>
      </c>
      <c r="P67" s="80">
        <f>SUM(P62:P66)</f>
        <v>341</v>
      </c>
      <c r="Q67" s="80">
        <f>SUM(Q62:Q66)</f>
        <v>398</v>
      </c>
      <c r="R67" s="80">
        <f>SUM(R62:R66)</f>
        <v>105</v>
      </c>
      <c r="S67" s="154">
        <f>R67/Q67</f>
        <v>0.2638190954773869</v>
      </c>
      <c r="T67" s="80">
        <f>SUM(T62:T66)</f>
        <v>1521</v>
      </c>
      <c r="U67" s="81">
        <f>SUM(U62:U66)</f>
        <v>0</v>
      </c>
      <c r="V67" s="80">
        <f>SUM(V62:V66)</f>
        <v>0</v>
      </c>
      <c r="W67" s="80">
        <f>SUM(W62:W66)</f>
        <v>43</v>
      </c>
      <c r="X67" s="53">
        <f t="shared" si="1"/>
        <v>0.27388535031847133</v>
      </c>
      <c r="Y67" s="80">
        <f>SUM(Y62:Y66)</f>
        <v>0</v>
      </c>
      <c r="Z67" s="53">
        <f t="shared" si="2"/>
        <v>0</v>
      </c>
      <c r="AA67" s="54">
        <f t="shared" si="3"/>
        <v>9.687898089171975</v>
      </c>
      <c r="AB67" s="69"/>
      <c r="AC67" s="56"/>
    </row>
    <row r="68" spans="1:29" ht="16.5" customHeight="1">
      <c r="A68" s="58" t="s">
        <v>149</v>
      </c>
      <c r="B68" s="85" t="s">
        <v>213</v>
      </c>
      <c r="C68" s="35">
        <v>70</v>
      </c>
      <c r="D68" s="36">
        <f t="shared" si="0"/>
        <v>1.5217391304347827</v>
      </c>
      <c r="E68" s="59">
        <v>46</v>
      </c>
      <c r="F68" s="120">
        <v>7</v>
      </c>
      <c r="G68" s="111">
        <v>39</v>
      </c>
      <c r="H68" s="111">
        <v>4</v>
      </c>
      <c r="I68" s="121">
        <f t="shared" si="4"/>
        <v>0.08695652173913043</v>
      </c>
      <c r="J68" s="143">
        <v>8</v>
      </c>
      <c r="K68" s="141">
        <v>80</v>
      </c>
      <c r="L68" s="141">
        <v>88</v>
      </c>
      <c r="M68" s="141">
        <v>4</v>
      </c>
      <c r="N68" s="142">
        <v>0</v>
      </c>
      <c r="O68" s="143">
        <v>12</v>
      </c>
      <c r="P68" s="141">
        <v>93</v>
      </c>
      <c r="Q68" s="141">
        <v>105</v>
      </c>
      <c r="R68" s="141">
        <v>4</v>
      </c>
      <c r="S68" s="142">
        <v>0</v>
      </c>
      <c r="T68" s="37">
        <v>515</v>
      </c>
      <c r="U68" s="82"/>
      <c r="V68" s="82"/>
      <c r="W68" s="82">
        <v>11</v>
      </c>
      <c r="X68" s="38">
        <f t="shared" si="1"/>
        <v>0.2391304347826087</v>
      </c>
      <c r="Y68" s="82"/>
      <c r="Z68" s="38">
        <f t="shared" si="2"/>
        <v>0</v>
      </c>
      <c r="AA68" s="71">
        <f t="shared" si="3"/>
        <v>11.195652173913043</v>
      </c>
      <c r="AB68" s="14"/>
      <c r="AC68" s="5"/>
    </row>
    <row r="69" spans="1:29" ht="16.5" customHeight="1">
      <c r="A69" s="39" t="s">
        <v>151</v>
      </c>
      <c r="B69" s="76" t="s">
        <v>214</v>
      </c>
      <c r="C69" s="41">
        <v>26</v>
      </c>
      <c r="D69" s="42">
        <f t="shared" si="0"/>
        <v>1.04</v>
      </c>
      <c r="E69" s="61">
        <v>25</v>
      </c>
      <c r="F69" s="122">
        <v>6</v>
      </c>
      <c r="G69" s="113">
        <v>19</v>
      </c>
      <c r="H69" s="113">
        <v>6</v>
      </c>
      <c r="I69" s="123">
        <f t="shared" si="4"/>
        <v>0.24</v>
      </c>
      <c r="J69" s="146">
        <v>9</v>
      </c>
      <c r="K69" s="144">
        <v>71</v>
      </c>
      <c r="L69" s="144">
        <v>80</v>
      </c>
      <c r="M69" s="144">
        <v>24</v>
      </c>
      <c r="N69" s="145">
        <v>0.3</v>
      </c>
      <c r="O69" s="146">
        <v>9</v>
      </c>
      <c r="P69" s="144">
        <v>85</v>
      </c>
      <c r="Q69" s="144">
        <v>94</v>
      </c>
      <c r="R69" s="144">
        <v>24</v>
      </c>
      <c r="S69" s="145">
        <v>0.3</v>
      </c>
      <c r="T69" s="43">
        <v>166</v>
      </c>
      <c r="U69" s="84"/>
      <c r="V69" s="84"/>
      <c r="W69" s="84">
        <v>16</v>
      </c>
      <c r="X69" s="44">
        <f t="shared" si="1"/>
        <v>0.64</v>
      </c>
      <c r="Y69" s="84"/>
      <c r="Z69" s="44">
        <f t="shared" si="2"/>
        <v>0</v>
      </c>
      <c r="AA69" s="73">
        <f t="shared" si="3"/>
        <v>6.64</v>
      </c>
      <c r="AB69" s="8"/>
      <c r="AC69" s="5"/>
    </row>
    <row r="70" spans="1:29" ht="16.5" customHeight="1">
      <c r="A70" s="39"/>
      <c r="B70" s="86" t="s">
        <v>215</v>
      </c>
      <c r="C70" s="64">
        <v>15</v>
      </c>
      <c r="D70" s="46">
        <f t="shared" si="0"/>
        <v>0.5769230769230769</v>
      </c>
      <c r="E70" s="65">
        <v>26</v>
      </c>
      <c r="F70" s="125">
        <v>5</v>
      </c>
      <c r="G70" s="115">
        <v>21</v>
      </c>
      <c r="H70" s="115">
        <v>5</v>
      </c>
      <c r="I70" s="126">
        <f t="shared" si="4"/>
        <v>0.19230769230769232</v>
      </c>
      <c r="J70" s="158">
        <v>9</v>
      </c>
      <c r="K70" s="159">
        <v>63</v>
      </c>
      <c r="L70" s="159">
        <v>71</v>
      </c>
      <c r="M70" s="159">
        <v>26</v>
      </c>
      <c r="N70" s="160">
        <v>0.4</v>
      </c>
      <c r="O70" s="158">
        <v>12</v>
      </c>
      <c r="P70" s="159">
        <v>78</v>
      </c>
      <c r="Q70" s="159">
        <v>90</v>
      </c>
      <c r="R70" s="159">
        <v>26</v>
      </c>
      <c r="S70" s="160">
        <v>0.3</v>
      </c>
      <c r="T70" s="47">
        <v>80</v>
      </c>
      <c r="U70" s="150"/>
      <c r="V70" s="150"/>
      <c r="W70" s="150">
        <v>17</v>
      </c>
      <c r="X70" s="48">
        <f t="shared" si="1"/>
        <v>0.6538461538461539</v>
      </c>
      <c r="Y70" s="150"/>
      <c r="Z70" s="48">
        <f t="shared" si="2"/>
        <v>0</v>
      </c>
      <c r="AA70" s="79">
        <f t="shared" si="3"/>
        <v>3.076923076923077</v>
      </c>
      <c r="AB70" s="8"/>
      <c r="AC70" s="5"/>
    </row>
    <row r="71" spans="1:29" ht="16.5" customHeight="1">
      <c r="A71" s="89"/>
      <c r="B71" s="50" t="s">
        <v>153</v>
      </c>
      <c r="C71" s="66">
        <f aca="true" t="shared" si="10" ref="C71:H71">SUM(C68:C70)</f>
        <v>111</v>
      </c>
      <c r="D71" s="67">
        <f t="shared" si="0"/>
        <v>1.1443298969072164</v>
      </c>
      <c r="E71" s="68">
        <f t="shared" si="10"/>
        <v>97</v>
      </c>
      <c r="F71" s="124">
        <f t="shared" si="10"/>
        <v>18</v>
      </c>
      <c r="G71" s="124">
        <f t="shared" si="10"/>
        <v>79</v>
      </c>
      <c r="H71" s="124">
        <f t="shared" si="10"/>
        <v>15</v>
      </c>
      <c r="I71" s="119">
        <f t="shared" si="4"/>
        <v>0.15463917525773196</v>
      </c>
      <c r="J71" s="66">
        <f>SUM(J68:J70)</f>
        <v>26</v>
      </c>
      <c r="K71" s="66">
        <f>SUM(K68:K70)</f>
        <v>214</v>
      </c>
      <c r="L71" s="66">
        <f>SUM(L68:L70)</f>
        <v>239</v>
      </c>
      <c r="M71" s="66">
        <f>SUM(M68:M70)</f>
        <v>54</v>
      </c>
      <c r="N71" s="164">
        <f>M71/L71</f>
        <v>0.22594142259414227</v>
      </c>
      <c r="O71" s="66">
        <f>SUM(O68:O70)</f>
        <v>33</v>
      </c>
      <c r="P71" s="66">
        <f>SUM(P68:P70)</f>
        <v>256</v>
      </c>
      <c r="Q71" s="66">
        <f>SUM(Q68:Q70)</f>
        <v>289</v>
      </c>
      <c r="R71" s="66">
        <f>SUM(R68:R70)</f>
        <v>54</v>
      </c>
      <c r="S71" s="164">
        <f>R71/Q71</f>
        <v>0.18685121107266436</v>
      </c>
      <c r="T71" s="66">
        <f>SUM(T68:T70)</f>
        <v>761</v>
      </c>
      <c r="U71" s="66">
        <f>SUM(U68:U70)</f>
        <v>0</v>
      </c>
      <c r="V71" s="66">
        <f>SUM(V68:V70)</f>
        <v>0</v>
      </c>
      <c r="W71" s="66">
        <f>SUM(W68:W70)</f>
        <v>44</v>
      </c>
      <c r="X71" s="53">
        <f t="shared" si="1"/>
        <v>0.4536082474226804</v>
      </c>
      <c r="Y71" s="66">
        <f>SUM(Y68:Y70)</f>
        <v>0</v>
      </c>
      <c r="Z71" s="53">
        <f t="shared" si="2"/>
        <v>0</v>
      </c>
      <c r="AA71" s="90">
        <f t="shared" si="3"/>
        <v>7.845360824742268</v>
      </c>
      <c r="AB71" s="91"/>
      <c r="AC71" s="92"/>
    </row>
  </sheetData>
  <sheetProtection/>
  <mergeCells count="15">
    <mergeCell ref="Z3:Z4"/>
    <mergeCell ref="AA3:AA4"/>
    <mergeCell ref="T3:T4"/>
    <mergeCell ref="U3:U4"/>
    <mergeCell ref="V3:V4"/>
    <mergeCell ref="W3:W4"/>
    <mergeCell ref="X3:X4"/>
    <mergeCell ref="Y3:Y4"/>
    <mergeCell ref="F2:I2"/>
    <mergeCell ref="K2:N2"/>
    <mergeCell ref="O2:R2"/>
    <mergeCell ref="C3:C4"/>
    <mergeCell ref="D3:D4"/>
    <mergeCell ref="E3:E4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71"/>
  <sheetViews>
    <sheetView zoomScalePageLayoutView="0" workbookViewId="0" topLeftCell="A52">
      <selection activeCell="T71" sqref="T71"/>
    </sheetView>
  </sheetViews>
  <sheetFormatPr defaultColWidth="9.00390625" defaultRowHeight="15.75"/>
  <cols>
    <col min="1" max="1" width="9.625" style="95" customWidth="1"/>
    <col min="2" max="2" width="20.625" style="95" customWidth="1"/>
    <col min="3" max="4" width="8.625" style="102" hidden="1" customWidth="1"/>
    <col min="5" max="5" width="8.625" style="102" customWidth="1"/>
    <col min="6" max="8" width="8.625" style="104" customWidth="1"/>
    <col min="9" max="9" width="8.625" style="129" customWidth="1"/>
    <col min="10" max="11" width="8.625" style="104" hidden="1" customWidth="1"/>
    <col min="12" max="12" width="8.625" style="129" hidden="1" customWidth="1"/>
    <col min="13" max="13" width="8.625" style="104" hidden="1" customWidth="1"/>
    <col min="14" max="19" width="8.625" style="95" hidden="1" customWidth="1"/>
    <col min="20" max="20" width="8.625" style="95" customWidth="1"/>
    <col min="21" max="26" width="8.625" style="95" hidden="1" customWidth="1"/>
    <col min="27" max="28" width="8.625" style="95" customWidth="1"/>
    <col min="29" max="16384" width="9.00390625" style="95" customWidth="1"/>
  </cols>
  <sheetData>
    <row r="2" spans="1:29" s="6" customFormat="1" ht="16.5">
      <c r="A2" s="243"/>
      <c r="B2" s="4"/>
      <c r="C2" s="1"/>
      <c r="D2" s="2"/>
      <c r="E2" s="1"/>
      <c r="F2" s="427"/>
      <c r="G2" s="427"/>
      <c r="H2" s="427"/>
      <c r="I2" s="427"/>
      <c r="J2" s="3"/>
      <c r="K2" s="427" t="s">
        <v>216</v>
      </c>
      <c r="L2" s="427"/>
      <c r="M2" s="427"/>
      <c r="N2" s="427"/>
      <c r="O2" s="433" t="s">
        <v>217</v>
      </c>
      <c r="P2" s="433"/>
      <c r="Q2" s="433"/>
      <c r="R2" s="433"/>
      <c r="S2" s="130"/>
      <c r="T2" s="3"/>
      <c r="U2" s="1"/>
      <c r="V2" s="1"/>
      <c r="W2" s="1"/>
      <c r="X2" s="1"/>
      <c r="Y2" s="1"/>
      <c r="Z2" s="1"/>
      <c r="AA2" s="3"/>
      <c r="AB2" s="4"/>
      <c r="AC2" s="5"/>
    </row>
    <row r="3" spans="1:29" s="6" customFormat="1" ht="16.5">
      <c r="A3" s="39"/>
      <c r="B3" s="8"/>
      <c r="C3" s="434" t="s">
        <v>278</v>
      </c>
      <c r="D3" s="436" t="s">
        <v>156</v>
      </c>
      <c r="E3" s="438" t="s">
        <v>267</v>
      </c>
      <c r="F3" s="430" t="s">
        <v>81</v>
      </c>
      <c r="G3" s="431"/>
      <c r="H3" s="431"/>
      <c r="I3" s="432"/>
      <c r="J3" s="131"/>
      <c r="K3" s="132"/>
      <c r="L3" s="132"/>
      <c r="M3" s="132"/>
      <c r="N3" s="133"/>
      <c r="O3" s="131"/>
      <c r="P3" s="132"/>
      <c r="Q3" s="132"/>
      <c r="R3" s="132"/>
      <c r="S3" s="133"/>
      <c r="T3" s="434" t="s">
        <v>268</v>
      </c>
      <c r="U3" s="444" t="s">
        <v>279</v>
      </c>
      <c r="V3" s="444" t="s">
        <v>280</v>
      </c>
      <c r="W3" s="440" t="s">
        <v>281</v>
      </c>
      <c r="X3" s="440" t="s">
        <v>282</v>
      </c>
      <c r="Y3" s="440" t="s">
        <v>283</v>
      </c>
      <c r="Z3" s="440" t="s">
        <v>284</v>
      </c>
      <c r="AA3" s="442" t="s">
        <v>84</v>
      </c>
      <c r="AB3" s="14"/>
      <c r="AC3" s="5"/>
    </row>
    <row r="4" spans="1:29" s="32" customFormat="1" ht="42.75">
      <c r="A4" s="15" t="s">
        <v>1</v>
      </c>
      <c r="B4" s="16" t="s">
        <v>2</v>
      </c>
      <c r="C4" s="435"/>
      <c r="D4" s="437"/>
      <c r="E4" s="439"/>
      <c r="F4" s="106" t="s">
        <v>4</v>
      </c>
      <c r="G4" s="106" t="s">
        <v>5</v>
      </c>
      <c r="H4" s="107" t="s">
        <v>83</v>
      </c>
      <c r="I4" s="108" t="s">
        <v>7</v>
      </c>
      <c r="J4" s="134" t="s">
        <v>4</v>
      </c>
      <c r="K4" s="135" t="s">
        <v>5</v>
      </c>
      <c r="L4" s="135" t="s">
        <v>157</v>
      </c>
      <c r="M4" s="136" t="s">
        <v>158</v>
      </c>
      <c r="N4" s="137"/>
      <c r="O4" s="134" t="s">
        <v>4</v>
      </c>
      <c r="P4" s="135" t="s">
        <v>5</v>
      </c>
      <c r="Q4" s="135" t="s">
        <v>157</v>
      </c>
      <c r="R4" s="136" t="s">
        <v>158</v>
      </c>
      <c r="S4" s="137"/>
      <c r="T4" s="435"/>
      <c r="U4" s="445"/>
      <c r="V4" s="445"/>
      <c r="W4" s="441"/>
      <c r="X4" s="441"/>
      <c r="Y4" s="441"/>
      <c r="Z4" s="441"/>
      <c r="AA4" s="443"/>
      <c r="AB4" s="23" t="s">
        <v>9</v>
      </c>
      <c r="AC4" s="5"/>
    </row>
    <row r="5" spans="1:29" s="6" customFormat="1" ht="27" customHeight="1">
      <c r="A5" s="24"/>
      <c r="B5" s="25" t="s">
        <v>85</v>
      </c>
      <c r="C5" s="26">
        <f>SUM(C11,C20,C36,C44,C56,C61,C67,C71)</f>
        <v>3216</v>
      </c>
      <c r="D5" s="27">
        <f aca="true" t="shared" si="0" ref="D5:D71">C5/E5</f>
        <v>3.3534932221063607</v>
      </c>
      <c r="E5" s="26">
        <f>SUM(E11,E20,E36,E44,E56,E61,E67,E71)</f>
        <v>959</v>
      </c>
      <c r="F5" s="109">
        <f>SUM(F11,F20,F36,F44,F56,F61,F67,F71)</f>
        <v>241</v>
      </c>
      <c r="G5" s="109">
        <f>SUM(G11,G20,G36,G44,G56,G61,G67,G71)</f>
        <v>718</v>
      </c>
      <c r="H5" s="109">
        <f>SUM(H11,H20,H36,H44,H56,H61,H67,H71)</f>
        <v>299</v>
      </c>
      <c r="I5" s="110">
        <f>H5/E5</f>
        <v>0.31178310740354537</v>
      </c>
      <c r="J5" s="138">
        <f>SUM(J11,J20,J36,J44,J56,J61,J67,J71)</f>
        <v>458</v>
      </c>
      <c r="K5" s="138">
        <f>SUM(K11,K20,K36,K44,K56,K61,K67,K71)</f>
        <v>2218</v>
      </c>
      <c r="L5" s="138">
        <f>SUM(L11,L20,L36,L44,L56,L61,L67,L71)</f>
        <v>2606</v>
      </c>
      <c r="M5" s="138">
        <f>SUM(M11,M20,M36,M44,M56,M61,M67,M71)</f>
        <v>399</v>
      </c>
      <c r="N5" s="139">
        <f>M5/L5</f>
        <v>0.1531082118188795</v>
      </c>
      <c r="O5" s="138">
        <f>SUM(O11,O20,O36,O44,O56,O61,O67,O71)</f>
        <v>598</v>
      </c>
      <c r="P5" s="138">
        <f>SUM(P11,P20,P36,P44,P56,P61,P67,P71)</f>
        <v>2021</v>
      </c>
      <c r="Q5" s="138">
        <f>SUM(Q11,Q20,Q36,Q44,Q56,Q61,Q67,Q71)</f>
        <v>2527</v>
      </c>
      <c r="R5" s="138">
        <f>SUM(R11,R20,R36,R44,R56,R61,R67,R71)</f>
        <v>573</v>
      </c>
      <c r="S5" s="139">
        <f>R5/Q5</f>
        <v>0.22675108824693313</v>
      </c>
      <c r="T5" s="28">
        <f>SUM(T11,T20,T36,T44,T56,T61,T67,T71)</f>
        <v>10336</v>
      </c>
      <c r="U5" s="138">
        <f>SUM(U11,U20,U36,U44,U56,U61,U67,U71)</f>
        <v>0</v>
      </c>
      <c r="V5" s="138">
        <f>SUM(V11,V20,V36,V44,V56,V61,V67,V71)</f>
        <v>0</v>
      </c>
      <c r="W5" s="26">
        <f>SUM(W11,W20,W36,W44,W56,W61,W67,W71)</f>
        <v>179</v>
      </c>
      <c r="X5" s="29">
        <f aca="true" t="shared" si="1" ref="X5:X71">W5/E5</f>
        <v>0.18665276329509906</v>
      </c>
      <c r="Y5" s="26">
        <f>SUM(Y11,Y20,Y36,Y44,Y56,Y61,Y67,Y71)</f>
        <v>0</v>
      </c>
      <c r="Z5" s="29">
        <f aca="true" t="shared" si="2" ref="Z5:Z71">Y5/E5</f>
        <v>0</v>
      </c>
      <c r="AA5" s="26">
        <f aca="true" t="shared" si="3" ref="AA5:AA71">T5/E5</f>
        <v>10.777893639207507</v>
      </c>
      <c r="AB5" s="30"/>
      <c r="AC5" s="31"/>
    </row>
    <row r="6" spans="1:29" s="6" customFormat="1" ht="16.5" customHeight="1">
      <c r="A6" s="33" t="s">
        <v>86</v>
      </c>
      <c r="B6" s="140" t="s">
        <v>159</v>
      </c>
      <c r="C6" s="35">
        <v>71</v>
      </c>
      <c r="D6" s="36">
        <f t="shared" si="0"/>
        <v>3.736842105263158</v>
      </c>
      <c r="E6" s="35">
        <v>19</v>
      </c>
      <c r="F6" s="111">
        <v>1</v>
      </c>
      <c r="G6" s="111">
        <v>18</v>
      </c>
      <c r="H6" s="111">
        <v>0</v>
      </c>
      <c r="I6" s="112">
        <f aca="true" t="shared" si="4" ref="I6:I71">H6/E6</f>
        <v>0</v>
      </c>
      <c r="J6" s="59">
        <v>1</v>
      </c>
      <c r="K6" s="141">
        <v>36</v>
      </c>
      <c r="L6" s="141">
        <v>37</v>
      </c>
      <c r="M6" s="141">
        <v>0</v>
      </c>
      <c r="N6" s="142">
        <v>0</v>
      </c>
      <c r="O6" s="143">
        <v>1</v>
      </c>
      <c r="P6" s="141">
        <v>36</v>
      </c>
      <c r="Q6" s="141">
        <v>37</v>
      </c>
      <c r="R6" s="141">
        <v>0</v>
      </c>
      <c r="S6" s="142">
        <v>0</v>
      </c>
      <c r="T6" s="37">
        <v>187</v>
      </c>
      <c r="U6" s="82"/>
      <c r="V6" s="37"/>
      <c r="W6" s="37">
        <v>1</v>
      </c>
      <c r="X6" s="38">
        <f t="shared" si="1"/>
        <v>0.05263157894736842</v>
      </c>
      <c r="Y6" s="37"/>
      <c r="Z6" s="38">
        <f t="shared" si="2"/>
        <v>0</v>
      </c>
      <c r="AA6" s="35">
        <f t="shared" si="3"/>
        <v>9.842105263157896</v>
      </c>
      <c r="AB6" s="14"/>
      <c r="AC6" s="5"/>
    </row>
    <row r="7" spans="1:29" s="57" customFormat="1" ht="16.5" customHeight="1">
      <c r="A7" s="39" t="s">
        <v>88</v>
      </c>
      <c r="B7" s="76" t="s">
        <v>160</v>
      </c>
      <c r="C7" s="41">
        <v>44</v>
      </c>
      <c r="D7" s="42">
        <f t="shared" si="0"/>
        <v>7.333333333333333</v>
      </c>
      <c r="E7" s="41">
        <v>6</v>
      </c>
      <c r="F7" s="113">
        <v>1</v>
      </c>
      <c r="G7" s="113">
        <v>5</v>
      </c>
      <c r="H7" s="113">
        <v>0</v>
      </c>
      <c r="I7" s="114">
        <f t="shared" si="4"/>
        <v>0</v>
      </c>
      <c r="J7" s="61">
        <v>3</v>
      </c>
      <c r="K7" s="144">
        <v>21</v>
      </c>
      <c r="L7" s="144">
        <v>24</v>
      </c>
      <c r="M7" s="144">
        <v>0</v>
      </c>
      <c r="N7" s="145">
        <v>0</v>
      </c>
      <c r="O7" s="146">
        <v>3</v>
      </c>
      <c r="P7" s="144">
        <v>21</v>
      </c>
      <c r="Q7" s="144">
        <v>24</v>
      </c>
      <c r="R7" s="144">
        <v>0</v>
      </c>
      <c r="S7" s="145">
        <v>0</v>
      </c>
      <c r="T7" s="43">
        <v>60</v>
      </c>
      <c r="U7" s="84"/>
      <c r="V7" s="43"/>
      <c r="W7" s="43">
        <v>0</v>
      </c>
      <c r="X7" s="44">
        <f t="shared" si="1"/>
        <v>0</v>
      </c>
      <c r="Y7" s="43"/>
      <c r="Z7" s="44">
        <f t="shared" si="2"/>
        <v>0</v>
      </c>
      <c r="AA7" s="41">
        <f t="shared" si="3"/>
        <v>10</v>
      </c>
      <c r="AB7" s="8"/>
      <c r="AC7" s="5"/>
    </row>
    <row r="8" spans="1:29" s="6" customFormat="1" ht="16.5" customHeight="1">
      <c r="A8" s="39"/>
      <c r="B8" s="76" t="s">
        <v>161</v>
      </c>
      <c r="C8" s="41">
        <v>45</v>
      </c>
      <c r="D8" s="42">
        <f t="shared" si="0"/>
        <v>4.090909090909091</v>
      </c>
      <c r="E8" s="41">
        <v>11</v>
      </c>
      <c r="F8" s="113">
        <v>3</v>
      </c>
      <c r="G8" s="113">
        <v>8</v>
      </c>
      <c r="H8" s="113">
        <v>0</v>
      </c>
      <c r="I8" s="114">
        <f t="shared" si="4"/>
        <v>0</v>
      </c>
      <c r="J8" s="61">
        <v>2</v>
      </c>
      <c r="K8" s="144">
        <v>16</v>
      </c>
      <c r="L8" s="144">
        <v>18</v>
      </c>
      <c r="M8" s="144">
        <v>0</v>
      </c>
      <c r="N8" s="145">
        <v>0</v>
      </c>
      <c r="O8" s="146">
        <v>4</v>
      </c>
      <c r="P8" s="144">
        <v>16</v>
      </c>
      <c r="Q8" s="144">
        <v>20</v>
      </c>
      <c r="R8" s="144">
        <v>0</v>
      </c>
      <c r="S8" s="145">
        <v>0</v>
      </c>
      <c r="T8" s="43">
        <v>100</v>
      </c>
      <c r="U8" s="84"/>
      <c r="V8" s="43"/>
      <c r="W8" s="43">
        <v>0</v>
      </c>
      <c r="X8" s="44">
        <f t="shared" si="1"/>
        <v>0</v>
      </c>
      <c r="Y8" s="43"/>
      <c r="Z8" s="44">
        <f t="shared" si="2"/>
        <v>0</v>
      </c>
      <c r="AA8" s="41">
        <f t="shared" si="3"/>
        <v>9.090909090909092</v>
      </c>
      <c r="AB8" s="8"/>
      <c r="AC8" s="5"/>
    </row>
    <row r="9" spans="1:29" s="6" customFormat="1" ht="16.5" customHeight="1">
      <c r="A9" s="39"/>
      <c r="B9" s="76" t="s">
        <v>162</v>
      </c>
      <c r="C9" s="41">
        <v>43</v>
      </c>
      <c r="D9" s="42">
        <f t="shared" si="0"/>
        <v>3.5833333333333335</v>
      </c>
      <c r="E9" s="41">
        <v>12</v>
      </c>
      <c r="F9" s="113">
        <v>2</v>
      </c>
      <c r="G9" s="113">
        <v>10</v>
      </c>
      <c r="H9" s="113">
        <v>2</v>
      </c>
      <c r="I9" s="114">
        <f t="shared" si="4"/>
        <v>0.16666666666666666</v>
      </c>
      <c r="J9" s="61">
        <v>6</v>
      </c>
      <c r="K9" s="144">
        <v>22</v>
      </c>
      <c r="L9" s="144">
        <v>28</v>
      </c>
      <c r="M9" s="144">
        <v>2</v>
      </c>
      <c r="N9" s="145">
        <v>0.1</v>
      </c>
      <c r="O9" s="146">
        <v>6</v>
      </c>
      <c r="P9" s="144">
        <v>24</v>
      </c>
      <c r="Q9" s="144">
        <v>30</v>
      </c>
      <c r="R9" s="144">
        <v>2</v>
      </c>
      <c r="S9" s="145">
        <v>0.1</v>
      </c>
      <c r="T9" s="43">
        <v>129</v>
      </c>
      <c r="U9" s="84"/>
      <c r="V9" s="43"/>
      <c r="W9" s="43">
        <v>0</v>
      </c>
      <c r="X9" s="44">
        <f t="shared" si="1"/>
        <v>0</v>
      </c>
      <c r="Y9" s="43"/>
      <c r="Z9" s="44">
        <f t="shared" si="2"/>
        <v>0</v>
      </c>
      <c r="AA9" s="41">
        <f t="shared" si="3"/>
        <v>10.75</v>
      </c>
      <c r="AB9" s="8"/>
      <c r="AC9" s="5"/>
    </row>
    <row r="10" spans="1:29" s="6" customFormat="1" ht="16.5" customHeight="1">
      <c r="A10" s="39"/>
      <c r="B10" s="77" t="s">
        <v>163</v>
      </c>
      <c r="C10" s="45">
        <v>36</v>
      </c>
      <c r="D10" s="46">
        <f t="shared" si="0"/>
        <v>5.142857142857143</v>
      </c>
      <c r="E10" s="45">
        <v>7</v>
      </c>
      <c r="F10" s="115">
        <v>1</v>
      </c>
      <c r="G10" s="115">
        <v>6</v>
      </c>
      <c r="H10" s="115">
        <v>0</v>
      </c>
      <c r="I10" s="116">
        <f t="shared" si="4"/>
        <v>0</v>
      </c>
      <c r="J10" s="78">
        <v>3</v>
      </c>
      <c r="K10" s="147">
        <v>15</v>
      </c>
      <c r="L10" s="147">
        <v>18</v>
      </c>
      <c r="M10" s="147">
        <v>0</v>
      </c>
      <c r="N10" s="148">
        <v>0</v>
      </c>
      <c r="O10" s="149">
        <v>3</v>
      </c>
      <c r="P10" s="147">
        <v>15</v>
      </c>
      <c r="Q10" s="147">
        <v>18</v>
      </c>
      <c r="R10" s="147">
        <v>0</v>
      </c>
      <c r="S10" s="148">
        <v>0</v>
      </c>
      <c r="T10" s="47">
        <v>51</v>
      </c>
      <c r="U10" s="150"/>
      <c r="V10" s="47"/>
      <c r="W10" s="47">
        <v>0</v>
      </c>
      <c r="X10" s="48">
        <f t="shared" si="1"/>
        <v>0</v>
      </c>
      <c r="Y10" s="47"/>
      <c r="Z10" s="48">
        <f t="shared" si="2"/>
        <v>0</v>
      </c>
      <c r="AA10" s="45">
        <f t="shared" si="3"/>
        <v>7.285714285714286</v>
      </c>
      <c r="AB10" s="49"/>
      <c r="AC10" s="5" t="s">
        <v>92</v>
      </c>
    </row>
    <row r="11" spans="1:29" s="57" customFormat="1" ht="16.5" customHeight="1">
      <c r="A11" s="39"/>
      <c r="B11" s="50" t="s">
        <v>93</v>
      </c>
      <c r="C11" s="51">
        <f aca="true" t="shared" si="5" ref="C11:H11">SUM(C6:C10)</f>
        <v>239</v>
      </c>
      <c r="D11" s="52">
        <f t="shared" si="0"/>
        <v>4.345454545454546</v>
      </c>
      <c r="E11" s="51">
        <f t="shared" si="5"/>
        <v>55</v>
      </c>
      <c r="F11" s="117">
        <f t="shared" si="5"/>
        <v>8</v>
      </c>
      <c r="G11" s="118">
        <f t="shared" si="5"/>
        <v>47</v>
      </c>
      <c r="H11" s="118">
        <f t="shared" si="5"/>
        <v>2</v>
      </c>
      <c r="I11" s="119">
        <f t="shared" si="4"/>
        <v>0.03636363636363636</v>
      </c>
      <c r="J11" s="151">
        <f>SUM(J6:J10)</f>
        <v>15</v>
      </c>
      <c r="K11" s="151">
        <f>SUM(K6:K10)</f>
        <v>110</v>
      </c>
      <c r="L11" s="151">
        <f>SUM(L6:L10)</f>
        <v>125</v>
      </c>
      <c r="M11" s="151">
        <f>SUM(M6:M10)</f>
        <v>2</v>
      </c>
      <c r="N11" s="152">
        <f>M11/L11</f>
        <v>0.016</v>
      </c>
      <c r="O11" s="151">
        <f>SUM(O6:O10)</f>
        <v>17</v>
      </c>
      <c r="P11" s="151">
        <f>SUM(P6:P10)</f>
        <v>112</v>
      </c>
      <c r="Q11" s="151">
        <f>SUM(Q6:Q10)</f>
        <v>129</v>
      </c>
      <c r="R11" s="151">
        <f>SUM(R6:R10)</f>
        <v>2</v>
      </c>
      <c r="S11" s="152">
        <f>R11/Q11</f>
        <v>0.015503875968992248</v>
      </c>
      <c r="T11" s="51">
        <f>SUM(T6:T10)</f>
        <v>527</v>
      </c>
      <c r="U11" s="153">
        <f>SUM(U6:U10)</f>
        <v>0</v>
      </c>
      <c r="V11" s="51">
        <f>SUM(V6:V10)</f>
        <v>0</v>
      </c>
      <c r="W11" s="51">
        <f>SUM(W6:W10)</f>
        <v>1</v>
      </c>
      <c r="X11" s="53">
        <f t="shared" si="1"/>
        <v>0.01818181818181818</v>
      </c>
      <c r="Y11" s="51">
        <f>SUM(Y6:Y10)</f>
        <v>0</v>
      </c>
      <c r="Z11" s="53">
        <f t="shared" si="2"/>
        <v>0</v>
      </c>
      <c r="AA11" s="54">
        <f t="shared" si="3"/>
        <v>9.581818181818182</v>
      </c>
      <c r="AB11" s="55"/>
      <c r="AC11" s="56"/>
    </row>
    <row r="12" spans="1:29" s="6" customFormat="1" ht="16.5" customHeight="1">
      <c r="A12" s="58" t="s">
        <v>94</v>
      </c>
      <c r="B12" s="140" t="s">
        <v>164</v>
      </c>
      <c r="C12" s="35">
        <v>61</v>
      </c>
      <c r="D12" s="36">
        <f t="shared" si="0"/>
        <v>5.545454545454546</v>
      </c>
      <c r="E12" s="59">
        <v>11</v>
      </c>
      <c r="F12" s="120">
        <v>4</v>
      </c>
      <c r="G12" s="111">
        <v>7</v>
      </c>
      <c r="H12" s="111">
        <v>1</v>
      </c>
      <c r="I12" s="121">
        <f t="shared" si="4"/>
        <v>0.09090909090909091</v>
      </c>
      <c r="J12" s="143">
        <v>13</v>
      </c>
      <c r="K12" s="141">
        <v>24</v>
      </c>
      <c r="L12" s="141">
        <v>37</v>
      </c>
      <c r="M12" s="141">
        <v>4</v>
      </c>
      <c r="N12" s="142">
        <v>0.1</v>
      </c>
      <c r="O12" s="143">
        <v>13</v>
      </c>
      <c r="P12" s="141">
        <v>24</v>
      </c>
      <c r="Q12" s="141">
        <v>37</v>
      </c>
      <c r="R12" s="141">
        <v>4</v>
      </c>
      <c r="S12" s="142">
        <v>0.1</v>
      </c>
      <c r="T12" s="37">
        <v>204</v>
      </c>
      <c r="U12" s="82"/>
      <c r="V12" s="37"/>
      <c r="W12" s="37">
        <v>0</v>
      </c>
      <c r="X12" s="38">
        <f t="shared" si="1"/>
        <v>0</v>
      </c>
      <c r="Y12" s="37"/>
      <c r="Z12" s="38">
        <f t="shared" si="2"/>
        <v>0</v>
      </c>
      <c r="AA12" s="35">
        <f t="shared" si="3"/>
        <v>18.545454545454547</v>
      </c>
      <c r="AB12" s="14"/>
      <c r="AC12" s="5"/>
    </row>
    <row r="13" spans="1:29" s="6" customFormat="1" ht="16.5" customHeight="1">
      <c r="A13" s="39" t="s">
        <v>96</v>
      </c>
      <c r="B13" s="76" t="s">
        <v>165</v>
      </c>
      <c r="C13" s="41">
        <v>59</v>
      </c>
      <c r="D13" s="42">
        <f t="shared" si="0"/>
        <v>5.9</v>
      </c>
      <c r="E13" s="61">
        <v>10</v>
      </c>
      <c r="F13" s="122">
        <v>4</v>
      </c>
      <c r="G13" s="113">
        <v>6</v>
      </c>
      <c r="H13" s="113">
        <v>0</v>
      </c>
      <c r="I13" s="123">
        <f t="shared" si="4"/>
        <v>0</v>
      </c>
      <c r="J13" s="146">
        <v>28</v>
      </c>
      <c r="K13" s="144">
        <v>21</v>
      </c>
      <c r="L13" s="144">
        <v>49</v>
      </c>
      <c r="M13" s="144">
        <v>0</v>
      </c>
      <c r="N13" s="145">
        <v>0</v>
      </c>
      <c r="O13" s="146">
        <v>29</v>
      </c>
      <c r="P13" s="144">
        <v>21</v>
      </c>
      <c r="Q13" s="144">
        <v>50</v>
      </c>
      <c r="R13" s="144">
        <v>0</v>
      </c>
      <c r="S13" s="145">
        <v>0</v>
      </c>
      <c r="T13" s="43">
        <v>207</v>
      </c>
      <c r="U13" s="84"/>
      <c r="V13" s="43"/>
      <c r="W13" s="43">
        <v>2</v>
      </c>
      <c r="X13" s="44">
        <f t="shared" si="1"/>
        <v>0.2</v>
      </c>
      <c r="Y13" s="43"/>
      <c r="Z13" s="44">
        <f t="shared" si="2"/>
        <v>0</v>
      </c>
      <c r="AA13" s="41">
        <f t="shared" si="3"/>
        <v>20.7</v>
      </c>
      <c r="AB13" s="8"/>
      <c r="AC13" s="5"/>
    </row>
    <row r="14" spans="1:29" s="6" customFormat="1" ht="16.5" customHeight="1">
      <c r="A14" s="39"/>
      <c r="B14" s="76" t="s">
        <v>166</v>
      </c>
      <c r="C14" s="41">
        <v>77</v>
      </c>
      <c r="D14" s="42">
        <f t="shared" si="0"/>
        <v>6.416666666666667</v>
      </c>
      <c r="E14" s="61">
        <v>12</v>
      </c>
      <c r="F14" s="122">
        <v>2</v>
      </c>
      <c r="G14" s="113">
        <v>10</v>
      </c>
      <c r="H14" s="113">
        <v>1</v>
      </c>
      <c r="I14" s="123">
        <f t="shared" si="4"/>
        <v>0.08333333333333333</v>
      </c>
      <c r="J14" s="146">
        <v>3</v>
      </c>
      <c r="K14" s="144">
        <v>32</v>
      </c>
      <c r="L14" s="144">
        <v>35</v>
      </c>
      <c r="M14" s="144">
        <v>0</v>
      </c>
      <c r="N14" s="145">
        <v>0</v>
      </c>
      <c r="O14" s="146">
        <v>3</v>
      </c>
      <c r="P14" s="144">
        <v>32</v>
      </c>
      <c r="Q14" s="144">
        <v>35</v>
      </c>
      <c r="R14" s="144">
        <v>0</v>
      </c>
      <c r="S14" s="145">
        <v>0</v>
      </c>
      <c r="T14" s="43">
        <v>233</v>
      </c>
      <c r="U14" s="84"/>
      <c r="V14" s="43"/>
      <c r="W14" s="43">
        <v>0</v>
      </c>
      <c r="X14" s="44">
        <f t="shared" si="1"/>
        <v>0</v>
      </c>
      <c r="Y14" s="43"/>
      <c r="Z14" s="44">
        <f t="shared" si="2"/>
        <v>0</v>
      </c>
      <c r="AA14" s="41">
        <f t="shared" si="3"/>
        <v>19.416666666666668</v>
      </c>
      <c r="AB14" s="8"/>
      <c r="AC14" s="5"/>
    </row>
    <row r="15" spans="1:29" s="6" customFormat="1" ht="16.5" customHeight="1">
      <c r="A15" s="39"/>
      <c r="B15" s="76" t="s">
        <v>167</v>
      </c>
      <c r="C15" s="41">
        <v>0</v>
      </c>
      <c r="D15" s="42" t="e">
        <f t="shared" si="0"/>
        <v>#DIV/0!</v>
      </c>
      <c r="E15" s="61">
        <v>0</v>
      </c>
      <c r="F15" s="122">
        <v>0</v>
      </c>
      <c r="G15" s="113">
        <v>0</v>
      </c>
      <c r="H15" s="113">
        <v>0</v>
      </c>
      <c r="I15" s="123">
        <v>0</v>
      </c>
      <c r="J15" s="146">
        <v>0</v>
      </c>
      <c r="K15" s="144">
        <v>0</v>
      </c>
      <c r="L15" s="144">
        <v>0</v>
      </c>
      <c r="M15" s="144">
        <v>0</v>
      </c>
      <c r="N15" s="145">
        <v>0</v>
      </c>
      <c r="O15" s="146">
        <v>0</v>
      </c>
      <c r="P15" s="144">
        <v>0</v>
      </c>
      <c r="Q15" s="144">
        <v>0</v>
      </c>
      <c r="R15" s="144">
        <v>0</v>
      </c>
      <c r="S15" s="145">
        <v>0</v>
      </c>
      <c r="T15" s="43">
        <v>0</v>
      </c>
      <c r="U15" s="84"/>
      <c r="V15" s="43"/>
      <c r="W15" s="43">
        <v>0</v>
      </c>
      <c r="X15" s="44" t="e">
        <f t="shared" si="1"/>
        <v>#DIV/0!</v>
      </c>
      <c r="Y15" s="43"/>
      <c r="Z15" s="44" t="e">
        <f t="shared" si="2"/>
        <v>#DIV/0!</v>
      </c>
      <c r="AA15" s="41">
        <v>0</v>
      </c>
      <c r="AB15" s="8"/>
      <c r="AC15" s="5"/>
    </row>
    <row r="16" spans="1:29" s="6" customFormat="1" ht="16.5" customHeight="1">
      <c r="A16" s="39"/>
      <c r="B16" s="76" t="s">
        <v>168</v>
      </c>
      <c r="C16" s="41">
        <v>41</v>
      </c>
      <c r="D16" s="42">
        <f t="shared" si="0"/>
        <v>4.555555555555555</v>
      </c>
      <c r="E16" s="61">
        <v>9</v>
      </c>
      <c r="F16" s="122">
        <v>3</v>
      </c>
      <c r="G16" s="113">
        <v>6</v>
      </c>
      <c r="H16" s="113">
        <v>0</v>
      </c>
      <c r="I16" s="123">
        <f t="shared" si="4"/>
        <v>0</v>
      </c>
      <c r="J16" s="146">
        <v>37</v>
      </c>
      <c r="K16" s="144">
        <v>27</v>
      </c>
      <c r="L16" s="144">
        <v>37</v>
      </c>
      <c r="M16" s="144">
        <v>0</v>
      </c>
      <c r="N16" s="145">
        <v>0</v>
      </c>
      <c r="O16" s="146">
        <v>11</v>
      </c>
      <c r="P16" s="144">
        <v>27</v>
      </c>
      <c r="Q16" s="144">
        <v>38</v>
      </c>
      <c r="R16" s="144">
        <v>0</v>
      </c>
      <c r="S16" s="145">
        <v>0</v>
      </c>
      <c r="T16" s="43">
        <v>157</v>
      </c>
      <c r="U16" s="84"/>
      <c r="V16" s="43"/>
      <c r="W16" s="43">
        <v>0</v>
      </c>
      <c r="X16" s="44">
        <f t="shared" si="1"/>
        <v>0</v>
      </c>
      <c r="Y16" s="43"/>
      <c r="Z16" s="44">
        <f t="shared" si="2"/>
        <v>0</v>
      </c>
      <c r="AA16" s="41">
        <f t="shared" si="3"/>
        <v>17.444444444444443</v>
      </c>
      <c r="AB16" s="8"/>
      <c r="AC16" s="5"/>
    </row>
    <row r="17" spans="1:29" s="6" customFormat="1" ht="16.5" customHeight="1">
      <c r="A17" s="39"/>
      <c r="B17" s="76" t="s">
        <v>169</v>
      </c>
      <c r="C17" s="41">
        <v>64</v>
      </c>
      <c r="D17" s="42">
        <f t="shared" si="0"/>
        <v>10.666666666666666</v>
      </c>
      <c r="E17" s="61">
        <v>6</v>
      </c>
      <c r="F17" s="122">
        <v>1</v>
      </c>
      <c r="G17" s="113">
        <v>5</v>
      </c>
      <c r="H17" s="113">
        <v>1</v>
      </c>
      <c r="I17" s="123">
        <f t="shared" si="4"/>
        <v>0.16666666666666666</v>
      </c>
      <c r="J17" s="146">
        <v>19</v>
      </c>
      <c r="K17" s="144">
        <v>12</v>
      </c>
      <c r="L17" s="144">
        <v>19</v>
      </c>
      <c r="M17" s="144">
        <v>1</v>
      </c>
      <c r="N17" s="145">
        <v>0.1</v>
      </c>
      <c r="O17" s="146">
        <v>8</v>
      </c>
      <c r="P17" s="144">
        <v>12</v>
      </c>
      <c r="Q17" s="144">
        <v>20</v>
      </c>
      <c r="R17" s="144">
        <v>2</v>
      </c>
      <c r="S17" s="145">
        <v>0.1</v>
      </c>
      <c r="T17" s="43">
        <v>135</v>
      </c>
      <c r="U17" s="84"/>
      <c r="V17" s="43"/>
      <c r="W17" s="43">
        <v>0</v>
      </c>
      <c r="X17" s="44">
        <f t="shared" si="1"/>
        <v>0</v>
      </c>
      <c r="Y17" s="43"/>
      <c r="Z17" s="44">
        <f t="shared" si="2"/>
        <v>0</v>
      </c>
      <c r="AA17" s="41">
        <f t="shared" si="3"/>
        <v>22.5</v>
      </c>
      <c r="AB17" s="8"/>
      <c r="AC17" s="5"/>
    </row>
    <row r="18" spans="1:29" s="6" customFormat="1" ht="16.5" customHeight="1">
      <c r="A18" s="39"/>
      <c r="B18" s="76" t="s">
        <v>170</v>
      </c>
      <c r="C18" s="41">
        <v>49</v>
      </c>
      <c r="D18" s="42">
        <f t="shared" si="0"/>
        <v>4.454545454545454</v>
      </c>
      <c r="E18" s="61">
        <v>11</v>
      </c>
      <c r="F18" s="122">
        <v>2</v>
      </c>
      <c r="G18" s="113">
        <v>9</v>
      </c>
      <c r="H18" s="113">
        <v>0</v>
      </c>
      <c r="I18" s="123">
        <f t="shared" si="4"/>
        <v>0</v>
      </c>
      <c r="J18" s="146">
        <v>27</v>
      </c>
      <c r="K18" s="144">
        <v>21</v>
      </c>
      <c r="L18" s="144">
        <v>27</v>
      </c>
      <c r="M18" s="144">
        <v>0</v>
      </c>
      <c r="N18" s="145">
        <v>0</v>
      </c>
      <c r="O18" s="146">
        <v>6</v>
      </c>
      <c r="P18" s="144">
        <v>21</v>
      </c>
      <c r="Q18" s="144">
        <v>27</v>
      </c>
      <c r="R18" s="144">
        <v>0</v>
      </c>
      <c r="S18" s="145">
        <v>0</v>
      </c>
      <c r="T18" s="43">
        <v>138</v>
      </c>
      <c r="U18" s="84"/>
      <c r="V18" s="43"/>
      <c r="W18" s="43">
        <v>0</v>
      </c>
      <c r="X18" s="44">
        <f t="shared" si="1"/>
        <v>0</v>
      </c>
      <c r="Y18" s="43"/>
      <c r="Z18" s="44">
        <f t="shared" si="2"/>
        <v>0</v>
      </c>
      <c r="AA18" s="41">
        <f t="shared" si="3"/>
        <v>12.545454545454545</v>
      </c>
      <c r="AB18" s="8"/>
      <c r="AC18" s="5"/>
    </row>
    <row r="19" spans="1:29" s="6" customFormat="1" ht="16.5" customHeight="1">
      <c r="A19" s="39"/>
      <c r="B19" s="77" t="s">
        <v>171</v>
      </c>
      <c r="C19" s="45">
        <v>19</v>
      </c>
      <c r="D19" s="46">
        <f t="shared" si="0"/>
        <v>3.1666666666666665</v>
      </c>
      <c r="E19" s="78">
        <v>6</v>
      </c>
      <c r="F19" s="125">
        <v>4</v>
      </c>
      <c r="G19" s="115">
        <v>2</v>
      </c>
      <c r="H19" s="115">
        <v>0</v>
      </c>
      <c r="I19" s="126">
        <f t="shared" si="4"/>
        <v>0</v>
      </c>
      <c r="J19" s="149">
        <v>27</v>
      </c>
      <c r="K19" s="147">
        <v>9</v>
      </c>
      <c r="L19" s="147">
        <v>27</v>
      </c>
      <c r="M19" s="147">
        <v>0</v>
      </c>
      <c r="N19" s="148">
        <v>0</v>
      </c>
      <c r="O19" s="149">
        <v>18</v>
      </c>
      <c r="P19" s="147">
        <v>9</v>
      </c>
      <c r="Q19" s="147">
        <v>27</v>
      </c>
      <c r="R19" s="147">
        <v>0</v>
      </c>
      <c r="S19" s="148">
        <v>0</v>
      </c>
      <c r="T19" s="47">
        <v>32</v>
      </c>
      <c r="U19" s="150"/>
      <c r="V19" s="47"/>
      <c r="W19" s="47">
        <v>0</v>
      </c>
      <c r="X19" s="48">
        <f t="shared" si="1"/>
        <v>0</v>
      </c>
      <c r="Y19" s="47"/>
      <c r="Z19" s="48">
        <f t="shared" si="2"/>
        <v>0</v>
      </c>
      <c r="AA19" s="45">
        <f t="shared" si="3"/>
        <v>5.333333333333333</v>
      </c>
      <c r="AB19" s="49"/>
      <c r="AC19" s="5"/>
    </row>
    <row r="20" spans="1:29" s="6" customFormat="1" ht="16.5" customHeight="1">
      <c r="A20" s="39"/>
      <c r="B20" s="50" t="s">
        <v>102</v>
      </c>
      <c r="C20" s="80">
        <f aca="true" t="shared" si="6" ref="C20:H20">SUM(C12:C19)</f>
        <v>370</v>
      </c>
      <c r="D20" s="52">
        <f t="shared" si="0"/>
        <v>5.6923076923076925</v>
      </c>
      <c r="E20" s="81">
        <f t="shared" si="6"/>
        <v>65</v>
      </c>
      <c r="F20" s="127">
        <f t="shared" si="6"/>
        <v>20</v>
      </c>
      <c r="G20" s="127">
        <f t="shared" si="6"/>
        <v>45</v>
      </c>
      <c r="H20" s="127">
        <f t="shared" si="6"/>
        <v>3</v>
      </c>
      <c r="I20" s="119">
        <f t="shared" si="4"/>
        <v>0.046153846153846156</v>
      </c>
      <c r="J20" s="80">
        <f>SUM(J12:J19)</f>
        <v>154</v>
      </c>
      <c r="K20" s="80">
        <f>SUM(K12:K19)</f>
        <v>146</v>
      </c>
      <c r="L20" s="80">
        <f>SUM(L12:L19)</f>
        <v>231</v>
      </c>
      <c r="M20" s="80">
        <f>SUM(M12:M19)</f>
        <v>5</v>
      </c>
      <c r="N20" s="154">
        <f>M20/L20</f>
        <v>0.021645021645021644</v>
      </c>
      <c r="O20" s="80">
        <f>SUM(O12:O19)</f>
        <v>88</v>
      </c>
      <c r="P20" s="80">
        <f>SUM(P12:P19)</f>
        <v>146</v>
      </c>
      <c r="Q20" s="80">
        <f>SUM(Q12:Q19)</f>
        <v>234</v>
      </c>
      <c r="R20" s="80">
        <f>SUM(R12:R19)</f>
        <v>6</v>
      </c>
      <c r="S20" s="154">
        <f>R20/Q20</f>
        <v>0.02564102564102564</v>
      </c>
      <c r="T20" s="80">
        <f>SUM(T12:T19)</f>
        <v>1106</v>
      </c>
      <c r="U20" s="81">
        <f>SUM(U12:U19)</f>
        <v>0</v>
      </c>
      <c r="V20" s="80">
        <f>SUM(V12:V19)</f>
        <v>0</v>
      </c>
      <c r="W20" s="80">
        <f>SUM(W12:W19)</f>
        <v>2</v>
      </c>
      <c r="X20" s="53">
        <f t="shared" si="1"/>
        <v>0.03076923076923077</v>
      </c>
      <c r="Y20" s="80">
        <f>SUM(Y12:Y19)</f>
        <v>0</v>
      </c>
      <c r="Z20" s="53">
        <f t="shared" si="2"/>
        <v>0</v>
      </c>
      <c r="AA20" s="54">
        <f t="shared" si="3"/>
        <v>17.015384615384615</v>
      </c>
      <c r="AB20" s="69"/>
      <c r="AC20" s="56"/>
    </row>
    <row r="21" spans="1:29" s="6" customFormat="1" ht="16.5" customHeight="1">
      <c r="A21" s="39" t="s">
        <v>103</v>
      </c>
      <c r="B21" s="155" t="s">
        <v>172</v>
      </c>
      <c r="C21" s="35">
        <v>19</v>
      </c>
      <c r="D21" s="36">
        <f t="shared" si="0"/>
        <v>3.8</v>
      </c>
      <c r="E21" s="59">
        <v>5</v>
      </c>
      <c r="F21" s="120">
        <v>2</v>
      </c>
      <c r="G21" s="111">
        <v>3</v>
      </c>
      <c r="H21" s="111">
        <v>2</v>
      </c>
      <c r="I21" s="121">
        <f t="shared" si="4"/>
        <v>0.4</v>
      </c>
      <c r="J21" s="143">
        <v>2</v>
      </c>
      <c r="K21" s="141">
        <v>6</v>
      </c>
      <c r="L21" s="141">
        <v>8</v>
      </c>
      <c r="M21" s="141">
        <v>2</v>
      </c>
      <c r="N21" s="142">
        <v>0.3</v>
      </c>
      <c r="O21" s="143">
        <v>2</v>
      </c>
      <c r="P21" s="141">
        <v>6</v>
      </c>
      <c r="Q21" s="141">
        <v>8</v>
      </c>
      <c r="R21" s="141">
        <v>2</v>
      </c>
      <c r="S21" s="142">
        <v>0.3</v>
      </c>
      <c r="T21" s="37">
        <v>30</v>
      </c>
      <c r="U21" s="82"/>
      <c r="V21" s="37"/>
      <c r="W21" s="37">
        <v>0</v>
      </c>
      <c r="X21" s="38">
        <f t="shared" si="1"/>
        <v>0</v>
      </c>
      <c r="Y21" s="37"/>
      <c r="Z21" s="38">
        <f t="shared" si="2"/>
        <v>0</v>
      </c>
      <c r="AA21" s="71">
        <f t="shared" si="3"/>
        <v>6</v>
      </c>
      <c r="AB21" s="14"/>
      <c r="AC21" s="5"/>
    </row>
    <row r="22" spans="1:29" s="6" customFormat="1" ht="16.5" customHeight="1">
      <c r="A22" s="39" t="s">
        <v>105</v>
      </c>
      <c r="B22" s="156" t="s">
        <v>173</v>
      </c>
      <c r="C22" s="41">
        <v>11</v>
      </c>
      <c r="D22" s="42">
        <f t="shared" si="0"/>
        <v>1.8333333333333333</v>
      </c>
      <c r="E22" s="61">
        <v>6</v>
      </c>
      <c r="F22" s="122">
        <v>3</v>
      </c>
      <c r="G22" s="113">
        <v>3</v>
      </c>
      <c r="H22" s="113">
        <v>2</v>
      </c>
      <c r="I22" s="123">
        <f t="shared" si="4"/>
        <v>0.3333333333333333</v>
      </c>
      <c r="J22" s="146">
        <v>4</v>
      </c>
      <c r="K22" s="144">
        <v>21</v>
      </c>
      <c r="L22" s="144">
        <v>25</v>
      </c>
      <c r="M22" s="144">
        <v>2</v>
      </c>
      <c r="N22" s="145">
        <v>0.1</v>
      </c>
      <c r="O22" s="146">
        <v>6</v>
      </c>
      <c r="P22" s="144">
        <v>26</v>
      </c>
      <c r="Q22" s="144">
        <v>32</v>
      </c>
      <c r="R22" s="144">
        <v>4</v>
      </c>
      <c r="S22" s="145">
        <v>0.1</v>
      </c>
      <c r="T22" s="43">
        <v>34</v>
      </c>
      <c r="U22" s="84"/>
      <c r="V22" s="43"/>
      <c r="W22" s="43">
        <v>2</v>
      </c>
      <c r="X22" s="44">
        <f t="shared" si="1"/>
        <v>0.3333333333333333</v>
      </c>
      <c r="Y22" s="43"/>
      <c r="Z22" s="44">
        <f t="shared" si="2"/>
        <v>0</v>
      </c>
      <c r="AA22" s="73">
        <f t="shared" si="3"/>
        <v>5.666666666666667</v>
      </c>
      <c r="AB22" s="8"/>
      <c r="AC22" s="5"/>
    </row>
    <row r="23" spans="1:29" s="6" customFormat="1" ht="16.5" customHeight="1">
      <c r="A23" s="39"/>
      <c r="B23" s="76" t="s">
        <v>174</v>
      </c>
      <c r="C23" s="41">
        <v>64</v>
      </c>
      <c r="D23" s="42">
        <f t="shared" si="0"/>
        <v>3.764705882352941</v>
      </c>
      <c r="E23" s="61">
        <v>17</v>
      </c>
      <c r="F23" s="122">
        <v>10</v>
      </c>
      <c r="G23" s="113">
        <v>7</v>
      </c>
      <c r="H23" s="113">
        <v>6</v>
      </c>
      <c r="I23" s="123">
        <f t="shared" si="4"/>
        <v>0.35294117647058826</v>
      </c>
      <c r="J23" s="146">
        <v>13</v>
      </c>
      <c r="K23" s="144">
        <v>24</v>
      </c>
      <c r="L23" s="144">
        <v>37</v>
      </c>
      <c r="M23" s="144">
        <v>6</v>
      </c>
      <c r="N23" s="145">
        <v>0.2</v>
      </c>
      <c r="O23" s="146">
        <v>25</v>
      </c>
      <c r="P23" s="144">
        <v>28</v>
      </c>
      <c r="Q23" s="144">
        <v>53</v>
      </c>
      <c r="R23" s="144">
        <v>18</v>
      </c>
      <c r="S23" s="145">
        <v>0.3</v>
      </c>
      <c r="T23" s="43">
        <v>142</v>
      </c>
      <c r="U23" s="84"/>
      <c r="V23" s="43"/>
      <c r="W23" s="43">
        <v>1</v>
      </c>
      <c r="X23" s="44">
        <f t="shared" si="1"/>
        <v>0.058823529411764705</v>
      </c>
      <c r="Y23" s="43"/>
      <c r="Z23" s="44">
        <f t="shared" si="2"/>
        <v>0</v>
      </c>
      <c r="AA23" s="73">
        <f t="shared" si="3"/>
        <v>8.352941176470589</v>
      </c>
      <c r="AB23" s="8"/>
      <c r="AC23" s="5"/>
    </row>
    <row r="24" spans="1:29" s="6" customFormat="1" ht="16.5" customHeight="1">
      <c r="A24" s="39"/>
      <c r="B24" s="76" t="s">
        <v>175</v>
      </c>
      <c r="C24" s="41">
        <v>61</v>
      </c>
      <c r="D24" s="42">
        <f t="shared" si="0"/>
        <v>4.066666666666666</v>
      </c>
      <c r="E24" s="61">
        <v>15</v>
      </c>
      <c r="F24" s="122">
        <v>4</v>
      </c>
      <c r="G24" s="113">
        <v>11</v>
      </c>
      <c r="H24" s="113">
        <v>4</v>
      </c>
      <c r="I24" s="123">
        <f t="shared" si="4"/>
        <v>0.26666666666666666</v>
      </c>
      <c r="J24" s="146">
        <v>19</v>
      </c>
      <c r="K24" s="144">
        <v>29</v>
      </c>
      <c r="L24" s="144">
        <v>48</v>
      </c>
      <c r="M24" s="144">
        <v>4</v>
      </c>
      <c r="N24" s="145">
        <v>0.1</v>
      </c>
      <c r="O24" s="146">
        <v>27</v>
      </c>
      <c r="P24" s="144">
        <v>49</v>
      </c>
      <c r="Q24" s="144">
        <v>76</v>
      </c>
      <c r="R24" s="144">
        <v>12</v>
      </c>
      <c r="S24" s="145">
        <v>0.2</v>
      </c>
      <c r="T24" s="43">
        <v>128</v>
      </c>
      <c r="U24" s="84"/>
      <c r="V24" s="43"/>
      <c r="W24" s="43">
        <v>3</v>
      </c>
      <c r="X24" s="44">
        <f t="shared" si="1"/>
        <v>0.2</v>
      </c>
      <c r="Y24" s="43"/>
      <c r="Z24" s="44">
        <f t="shared" si="2"/>
        <v>0</v>
      </c>
      <c r="AA24" s="73">
        <f t="shared" si="3"/>
        <v>8.533333333333333</v>
      </c>
      <c r="AB24" s="8"/>
      <c r="AC24" s="5"/>
    </row>
    <row r="25" spans="1:29" s="57" customFormat="1" ht="16.5" customHeight="1">
      <c r="A25" s="39"/>
      <c r="B25" s="76" t="s">
        <v>176</v>
      </c>
      <c r="C25" s="41">
        <v>57</v>
      </c>
      <c r="D25" s="42">
        <f t="shared" si="0"/>
        <v>2.28</v>
      </c>
      <c r="E25" s="61">
        <v>25</v>
      </c>
      <c r="F25" s="122">
        <v>8</v>
      </c>
      <c r="G25" s="113">
        <v>17</v>
      </c>
      <c r="H25" s="113">
        <v>16</v>
      </c>
      <c r="I25" s="123">
        <f t="shared" si="4"/>
        <v>0.64</v>
      </c>
      <c r="J25" s="146">
        <v>8</v>
      </c>
      <c r="K25" s="144">
        <v>72</v>
      </c>
      <c r="L25" s="144">
        <v>80</v>
      </c>
      <c r="M25" s="144">
        <v>23</v>
      </c>
      <c r="N25" s="145">
        <v>0.3</v>
      </c>
      <c r="O25" s="146">
        <v>24</v>
      </c>
      <c r="P25" s="144">
        <v>102</v>
      </c>
      <c r="Q25" s="144">
        <v>126</v>
      </c>
      <c r="R25" s="144">
        <v>69</v>
      </c>
      <c r="S25" s="145">
        <v>0.5</v>
      </c>
      <c r="T25" s="43">
        <v>132</v>
      </c>
      <c r="U25" s="84"/>
      <c r="V25" s="43"/>
      <c r="W25" s="43">
        <v>8</v>
      </c>
      <c r="X25" s="44">
        <f t="shared" si="1"/>
        <v>0.32</v>
      </c>
      <c r="Y25" s="43"/>
      <c r="Z25" s="44">
        <f t="shared" si="2"/>
        <v>0</v>
      </c>
      <c r="AA25" s="73">
        <f t="shared" si="3"/>
        <v>5.28</v>
      </c>
      <c r="AB25" s="8"/>
      <c r="AC25" s="5"/>
    </row>
    <row r="26" spans="1:29" s="6" customFormat="1" ht="16.5" customHeight="1">
      <c r="A26" s="39"/>
      <c r="B26" s="76" t="s">
        <v>177</v>
      </c>
      <c r="C26" s="41">
        <v>45</v>
      </c>
      <c r="D26" s="42">
        <f t="shared" si="0"/>
        <v>4.090909090909091</v>
      </c>
      <c r="E26" s="61">
        <v>11</v>
      </c>
      <c r="F26" s="122">
        <v>5</v>
      </c>
      <c r="G26" s="113">
        <v>6</v>
      </c>
      <c r="H26" s="113">
        <v>1</v>
      </c>
      <c r="I26" s="123">
        <f t="shared" si="4"/>
        <v>0.09090909090909091</v>
      </c>
      <c r="J26" s="146">
        <v>15</v>
      </c>
      <c r="K26" s="144">
        <v>15</v>
      </c>
      <c r="L26" s="144">
        <v>30</v>
      </c>
      <c r="M26" s="144">
        <v>0</v>
      </c>
      <c r="N26" s="145">
        <v>0</v>
      </c>
      <c r="O26" s="146">
        <v>15</v>
      </c>
      <c r="P26" s="144">
        <v>15</v>
      </c>
      <c r="Q26" s="144">
        <v>30</v>
      </c>
      <c r="R26" s="144">
        <v>0</v>
      </c>
      <c r="S26" s="145">
        <v>0</v>
      </c>
      <c r="T26" s="43">
        <v>143</v>
      </c>
      <c r="U26" s="84"/>
      <c r="V26" s="43"/>
      <c r="W26" s="43">
        <v>1</v>
      </c>
      <c r="X26" s="44">
        <f t="shared" si="1"/>
        <v>0.09090909090909091</v>
      </c>
      <c r="Y26" s="43"/>
      <c r="Z26" s="44">
        <f t="shared" si="2"/>
        <v>0</v>
      </c>
      <c r="AA26" s="73">
        <f t="shared" si="3"/>
        <v>13</v>
      </c>
      <c r="AB26" s="8"/>
      <c r="AC26" s="5"/>
    </row>
    <row r="27" spans="1:29" s="6" customFormat="1" ht="16.5" customHeight="1">
      <c r="A27" s="39"/>
      <c r="B27" s="76" t="s">
        <v>178</v>
      </c>
      <c r="C27" s="41">
        <v>44</v>
      </c>
      <c r="D27" s="42">
        <f t="shared" si="0"/>
        <v>2.4444444444444446</v>
      </c>
      <c r="E27" s="61">
        <v>18</v>
      </c>
      <c r="F27" s="122">
        <v>2</v>
      </c>
      <c r="G27" s="113">
        <v>16</v>
      </c>
      <c r="H27" s="113">
        <v>2</v>
      </c>
      <c r="I27" s="123">
        <f t="shared" si="4"/>
        <v>0.1111111111111111</v>
      </c>
      <c r="J27" s="146">
        <v>2</v>
      </c>
      <c r="K27" s="144">
        <v>81</v>
      </c>
      <c r="L27" s="144">
        <v>83</v>
      </c>
      <c r="M27" s="144">
        <v>2</v>
      </c>
      <c r="N27" s="145">
        <v>0</v>
      </c>
      <c r="O27" s="146">
        <v>4</v>
      </c>
      <c r="P27" s="144">
        <v>101</v>
      </c>
      <c r="Q27" s="144">
        <v>105</v>
      </c>
      <c r="R27" s="144">
        <v>4</v>
      </c>
      <c r="S27" s="145">
        <v>0</v>
      </c>
      <c r="T27" s="43">
        <v>147</v>
      </c>
      <c r="U27" s="84"/>
      <c r="V27" s="43"/>
      <c r="W27" s="43">
        <v>11</v>
      </c>
      <c r="X27" s="44">
        <f t="shared" si="1"/>
        <v>0.6111111111111112</v>
      </c>
      <c r="Y27" s="43"/>
      <c r="Z27" s="44">
        <f t="shared" si="2"/>
        <v>0</v>
      </c>
      <c r="AA27" s="73">
        <f t="shared" si="3"/>
        <v>8.166666666666666</v>
      </c>
      <c r="AB27" s="8"/>
      <c r="AC27" s="5"/>
    </row>
    <row r="28" spans="1:29" s="6" customFormat="1" ht="16.5" customHeight="1">
      <c r="A28" s="39"/>
      <c r="B28" s="76" t="s">
        <v>179</v>
      </c>
      <c r="C28" s="41">
        <v>38</v>
      </c>
      <c r="D28" s="42">
        <f t="shared" si="0"/>
        <v>2</v>
      </c>
      <c r="E28" s="61">
        <v>19</v>
      </c>
      <c r="F28" s="122">
        <v>4</v>
      </c>
      <c r="G28" s="113">
        <v>15</v>
      </c>
      <c r="H28" s="113">
        <v>4</v>
      </c>
      <c r="I28" s="123">
        <f t="shared" si="4"/>
        <v>0.21052631578947367</v>
      </c>
      <c r="J28" s="146">
        <v>4</v>
      </c>
      <c r="K28" s="144">
        <v>62</v>
      </c>
      <c r="L28" s="144">
        <v>66</v>
      </c>
      <c r="M28" s="144">
        <v>6</v>
      </c>
      <c r="N28" s="145">
        <v>0.1</v>
      </c>
      <c r="O28" s="146">
        <v>12</v>
      </c>
      <c r="P28" s="144">
        <v>70</v>
      </c>
      <c r="Q28" s="144">
        <v>82</v>
      </c>
      <c r="R28" s="144">
        <v>14</v>
      </c>
      <c r="S28" s="145">
        <v>0.2</v>
      </c>
      <c r="T28" s="43">
        <v>98</v>
      </c>
      <c r="U28" s="84"/>
      <c r="V28" s="43"/>
      <c r="W28" s="43">
        <v>13</v>
      </c>
      <c r="X28" s="44">
        <f t="shared" si="1"/>
        <v>0.6842105263157895</v>
      </c>
      <c r="Y28" s="43"/>
      <c r="Z28" s="44">
        <f t="shared" si="2"/>
        <v>0</v>
      </c>
      <c r="AA28" s="73">
        <f t="shared" si="3"/>
        <v>5.157894736842105</v>
      </c>
      <c r="AB28" s="8"/>
      <c r="AC28" s="5"/>
    </row>
    <row r="29" spans="1:29" s="6" customFormat="1" ht="16.5" customHeight="1">
      <c r="A29" s="39"/>
      <c r="B29" s="76" t="s">
        <v>180</v>
      </c>
      <c r="C29" s="41">
        <v>72</v>
      </c>
      <c r="D29" s="42">
        <f t="shared" si="0"/>
        <v>2.3225806451612905</v>
      </c>
      <c r="E29" s="61">
        <v>31</v>
      </c>
      <c r="F29" s="122">
        <v>10</v>
      </c>
      <c r="G29" s="113">
        <v>21</v>
      </c>
      <c r="H29" s="113">
        <v>15</v>
      </c>
      <c r="I29" s="123">
        <f t="shared" si="4"/>
        <v>0.4838709677419355</v>
      </c>
      <c r="J29" s="146">
        <v>10</v>
      </c>
      <c r="K29" s="144">
        <v>72</v>
      </c>
      <c r="L29" s="144">
        <v>82</v>
      </c>
      <c r="M29" s="144">
        <v>20</v>
      </c>
      <c r="N29" s="145">
        <v>0.2</v>
      </c>
      <c r="O29" s="146">
        <v>30</v>
      </c>
      <c r="P29" s="144">
        <v>73</v>
      </c>
      <c r="Q29" s="144">
        <v>103</v>
      </c>
      <c r="R29" s="144">
        <v>40</v>
      </c>
      <c r="S29" s="145">
        <v>0.4</v>
      </c>
      <c r="T29" s="43">
        <v>216</v>
      </c>
      <c r="U29" s="84"/>
      <c r="V29" s="43"/>
      <c r="W29" s="43">
        <v>4</v>
      </c>
      <c r="X29" s="44">
        <f t="shared" si="1"/>
        <v>0.12903225806451613</v>
      </c>
      <c r="Y29" s="43"/>
      <c r="Z29" s="44">
        <f t="shared" si="2"/>
        <v>0</v>
      </c>
      <c r="AA29" s="73">
        <f t="shared" si="3"/>
        <v>6.967741935483871</v>
      </c>
      <c r="AB29" s="8"/>
      <c r="AC29" s="5"/>
    </row>
    <row r="30" spans="1:29" s="57" customFormat="1" ht="16.5" customHeight="1">
      <c r="A30" s="39"/>
      <c r="B30" s="76" t="s">
        <v>181</v>
      </c>
      <c r="C30" s="41">
        <v>46</v>
      </c>
      <c r="D30" s="42">
        <f t="shared" si="0"/>
        <v>1.4838709677419355</v>
      </c>
      <c r="E30" s="61">
        <v>31</v>
      </c>
      <c r="F30" s="122">
        <v>20</v>
      </c>
      <c r="G30" s="113">
        <v>11</v>
      </c>
      <c r="H30" s="113">
        <v>20</v>
      </c>
      <c r="I30" s="123">
        <f t="shared" si="4"/>
        <v>0.6451612903225806</v>
      </c>
      <c r="J30" s="146">
        <v>14</v>
      </c>
      <c r="K30" s="144">
        <v>20</v>
      </c>
      <c r="L30" s="144">
        <v>34</v>
      </c>
      <c r="M30" s="144">
        <v>14</v>
      </c>
      <c r="N30" s="145">
        <v>0.4</v>
      </c>
      <c r="O30" s="146">
        <v>20</v>
      </c>
      <c r="P30" s="144">
        <v>20</v>
      </c>
      <c r="Q30" s="144">
        <v>40</v>
      </c>
      <c r="R30" s="144">
        <v>20</v>
      </c>
      <c r="S30" s="145">
        <v>0.5</v>
      </c>
      <c r="T30" s="43">
        <v>172</v>
      </c>
      <c r="U30" s="84"/>
      <c r="V30" s="43"/>
      <c r="W30" s="43">
        <v>4</v>
      </c>
      <c r="X30" s="44">
        <f t="shared" si="1"/>
        <v>0.12903225806451613</v>
      </c>
      <c r="Y30" s="43"/>
      <c r="Z30" s="44">
        <f t="shared" si="2"/>
        <v>0</v>
      </c>
      <c r="AA30" s="73">
        <f t="shared" si="3"/>
        <v>5.548387096774194</v>
      </c>
      <c r="AB30" s="8"/>
      <c r="AC30" s="5"/>
    </row>
    <row r="31" spans="1:29" s="6" customFormat="1" ht="16.5" customHeight="1">
      <c r="A31" s="39"/>
      <c r="B31" s="76" t="s">
        <v>182</v>
      </c>
      <c r="C31" s="41">
        <v>47</v>
      </c>
      <c r="D31" s="42">
        <f t="shared" si="0"/>
        <v>1.8076923076923077</v>
      </c>
      <c r="E31" s="61">
        <v>26</v>
      </c>
      <c r="F31" s="122">
        <v>1</v>
      </c>
      <c r="G31" s="113">
        <v>25</v>
      </c>
      <c r="H31" s="113">
        <v>7</v>
      </c>
      <c r="I31" s="123">
        <f t="shared" si="4"/>
        <v>0.2692307692307692</v>
      </c>
      <c r="J31" s="146">
        <v>2</v>
      </c>
      <c r="K31" s="144">
        <v>69</v>
      </c>
      <c r="L31" s="144">
        <v>71</v>
      </c>
      <c r="M31" s="144">
        <v>14</v>
      </c>
      <c r="N31" s="145">
        <v>0.2</v>
      </c>
      <c r="O31" s="146">
        <v>6</v>
      </c>
      <c r="P31" s="144">
        <v>69</v>
      </c>
      <c r="Q31" s="144">
        <v>75</v>
      </c>
      <c r="R31" s="144">
        <v>18</v>
      </c>
      <c r="S31" s="145">
        <v>0.2</v>
      </c>
      <c r="T31" s="43">
        <v>172</v>
      </c>
      <c r="U31" s="84"/>
      <c r="V31" s="43"/>
      <c r="W31" s="43">
        <v>12</v>
      </c>
      <c r="X31" s="44">
        <f t="shared" si="1"/>
        <v>0.46153846153846156</v>
      </c>
      <c r="Y31" s="43"/>
      <c r="Z31" s="44">
        <f t="shared" si="2"/>
        <v>0</v>
      </c>
      <c r="AA31" s="73">
        <f t="shared" si="3"/>
        <v>6.615384615384615</v>
      </c>
      <c r="AB31" s="8"/>
      <c r="AC31" s="5"/>
    </row>
    <row r="32" spans="1:29" s="6" customFormat="1" ht="16.5" customHeight="1">
      <c r="A32" s="39"/>
      <c r="B32" s="76" t="s">
        <v>183</v>
      </c>
      <c r="C32" s="41">
        <v>61</v>
      </c>
      <c r="D32" s="42">
        <f t="shared" si="0"/>
        <v>2.103448275862069</v>
      </c>
      <c r="E32" s="61">
        <v>29</v>
      </c>
      <c r="F32" s="122">
        <v>7</v>
      </c>
      <c r="G32" s="113">
        <v>22</v>
      </c>
      <c r="H32" s="113">
        <v>13</v>
      </c>
      <c r="I32" s="123">
        <f t="shared" si="4"/>
        <v>0.4482758620689655</v>
      </c>
      <c r="J32" s="146">
        <v>16</v>
      </c>
      <c r="K32" s="144">
        <v>71</v>
      </c>
      <c r="L32" s="144">
        <v>87</v>
      </c>
      <c r="M32" s="144">
        <v>28</v>
      </c>
      <c r="N32" s="145">
        <v>0.3</v>
      </c>
      <c r="O32" s="146">
        <v>24</v>
      </c>
      <c r="P32" s="144">
        <v>83</v>
      </c>
      <c r="Q32" s="144">
        <v>107</v>
      </c>
      <c r="R32" s="144">
        <v>36</v>
      </c>
      <c r="S32" s="145">
        <v>0.3</v>
      </c>
      <c r="T32" s="43">
        <v>190</v>
      </c>
      <c r="U32" s="84"/>
      <c r="V32" s="43"/>
      <c r="W32" s="43">
        <v>4</v>
      </c>
      <c r="X32" s="44">
        <f t="shared" si="1"/>
        <v>0.13793103448275862</v>
      </c>
      <c r="Y32" s="43"/>
      <c r="Z32" s="44">
        <f t="shared" si="2"/>
        <v>0</v>
      </c>
      <c r="AA32" s="73">
        <f t="shared" si="3"/>
        <v>6.551724137931035</v>
      </c>
      <c r="AB32" s="8"/>
      <c r="AC32" s="5"/>
    </row>
    <row r="33" spans="1:29" s="6" customFormat="1" ht="16.5" customHeight="1">
      <c r="A33" s="39"/>
      <c r="B33" s="76" t="s">
        <v>184</v>
      </c>
      <c r="C33" s="41">
        <v>64</v>
      </c>
      <c r="D33" s="42">
        <f t="shared" si="0"/>
        <v>5.333333333333333</v>
      </c>
      <c r="E33" s="61">
        <v>12</v>
      </c>
      <c r="F33" s="122">
        <v>2</v>
      </c>
      <c r="G33" s="113">
        <v>10</v>
      </c>
      <c r="H33" s="113">
        <v>2</v>
      </c>
      <c r="I33" s="123">
        <f t="shared" si="4"/>
        <v>0.16666666666666666</v>
      </c>
      <c r="J33" s="146">
        <v>5</v>
      </c>
      <c r="K33" s="144">
        <v>43</v>
      </c>
      <c r="L33" s="144">
        <v>48</v>
      </c>
      <c r="M33" s="144">
        <v>2</v>
      </c>
      <c r="N33" s="145">
        <v>0</v>
      </c>
      <c r="O33" s="146">
        <v>5</v>
      </c>
      <c r="P33" s="144">
        <v>47</v>
      </c>
      <c r="Q33" s="144">
        <v>52</v>
      </c>
      <c r="R33" s="144">
        <v>2</v>
      </c>
      <c r="S33" s="145">
        <v>0</v>
      </c>
      <c r="T33" s="43">
        <v>189</v>
      </c>
      <c r="U33" s="84"/>
      <c r="V33" s="43"/>
      <c r="W33" s="43">
        <v>3</v>
      </c>
      <c r="X33" s="44">
        <f t="shared" si="1"/>
        <v>0.25</v>
      </c>
      <c r="Y33" s="43"/>
      <c r="Z33" s="44">
        <f t="shared" si="2"/>
        <v>0</v>
      </c>
      <c r="AA33" s="73">
        <f t="shared" si="3"/>
        <v>15.75</v>
      </c>
      <c r="AB33" s="8"/>
      <c r="AC33" s="5"/>
    </row>
    <row r="34" spans="1:29" s="6" customFormat="1" ht="16.5" customHeight="1">
      <c r="A34" s="39"/>
      <c r="B34" s="76" t="s">
        <v>185</v>
      </c>
      <c r="C34" s="41">
        <v>88</v>
      </c>
      <c r="D34" s="42">
        <f t="shared" si="0"/>
        <v>1.9555555555555555</v>
      </c>
      <c r="E34" s="61">
        <v>45</v>
      </c>
      <c r="F34" s="122">
        <v>18</v>
      </c>
      <c r="G34" s="113">
        <v>27</v>
      </c>
      <c r="H34" s="113">
        <v>27</v>
      </c>
      <c r="I34" s="123">
        <f t="shared" si="4"/>
        <v>0.6</v>
      </c>
      <c r="J34" s="146">
        <v>10</v>
      </c>
      <c r="K34" s="144">
        <v>67</v>
      </c>
      <c r="L34" s="144">
        <v>77</v>
      </c>
      <c r="M34" s="144">
        <v>28</v>
      </c>
      <c r="N34" s="145">
        <v>0.4</v>
      </c>
      <c r="O34" s="146">
        <v>16</v>
      </c>
      <c r="P34" s="144">
        <v>67</v>
      </c>
      <c r="Q34" s="144">
        <v>73</v>
      </c>
      <c r="R34" s="144">
        <v>30</v>
      </c>
      <c r="S34" s="145">
        <v>0.4</v>
      </c>
      <c r="T34" s="43">
        <v>423</v>
      </c>
      <c r="U34" s="84"/>
      <c r="V34" s="43"/>
      <c r="W34" s="43">
        <v>2</v>
      </c>
      <c r="X34" s="44">
        <f t="shared" si="1"/>
        <v>0.044444444444444446</v>
      </c>
      <c r="Y34" s="43"/>
      <c r="Z34" s="44">
        <f t="shared" si="2"/>
        <v>0</v>
      </c>
      <c r="AA34" s="73">
        <f t="shared" si="3"/>
        <v>9.4</v>
      </c>
      <c r="AB34" s="8"/>
      <c r="AC34" s="5"/>
    </row>
    <row r="35" spans="1:29" s="6" customFormat="1" ht="16.5" customHeight="1">
      <c r="A35" s="39"/>
      <c r="B35" s="77" t="s">
        <v>186</v>
      </c>
      <c r="C35" s="45">
        <v>30</v>
      </c>
      <c r="D35" s="46">
        <f t="shared" si="0"/>
        <v>2.5</v>
      </c>
      <c r="E35" s="78">
        <v>12</v>
      </c>
      <c r="F35" s="125">
        <v>2</v>
      </c>
      <c r="G35" s="115">
        <v>10</v>
      </c>
      <c r="H35" s="115">
        <v>2</v>
      </c>
      <c r="I35" s="126">
        <f t="shared" si="4"/>
        <v>0.16666666666666666</v>
      </c>
      <c r="J35" s="149">
        <v>2</v>
      </c>
      <c r="K35" s="147">
        <v>53</v>
      </c>
      <c r="L35" s="147">
        <v>55</v>
      </c>
      <c r="M35" s="147">
        <v>2</v>
      </c>
      <c r="N35" s="148">
        <v>0</v>
      </c>
      <c r="O35" s="149">
        <v>6</v>
      </c>
      <c r="P35" s="147">
        <v>53</v>
      </c>
      <c r="Q35" s="147">
        <v>59</v>
      </c>
      <c r="R35" s="147">
        <v>6</v>
      </c>
      <c r="S35" s="148">
        <v>0.1</v>
      </c>
      <c r="T35" s="47">
        <v>94</v>
      </c>
      <c r="U35" s="150"/>
      <c r="V35" s="47"/>
      <c r="W35" s="47">
        <v>6</v>
      </c>
      <c r="X35" s="48">
        <f t="shared" si="1"/>
        <v>0.5</v>
      </c>
      <c r="Y35" s="47"/>
      <c r="Z35" s="48">
        <f t="shared" si="2"/>
        <v>0</v>
      </c>
      <c r="AA35" s="79">
        <f t="shared" si="3"/>
        <v>7.833333333333333</v>
      </c>
      <c r="AB35" s="49"/>
      <c r="AC35" s="5"/>
    </row>
    <row r="36" spans="1:29" s="6" customFormat="1" ht="16.5" customHeight="1">
      <c r="A36" s="39"/>
      <c r="B36" s="50" t="s">
        <v>120</v>
      </c>
      <c r="C36" s="80">
        <f aca="true" t="shared" si="7" ref="C36:H36">SUM(C21:C35)</f>
        <v>747</v>
      </c>
      <c r="D36" s="52">
        <f t="shared" si="0"/>
        <v>2.4735099337748343</v>
      </c>
      <c r="E36" s="81">
        <f t="shared" si="7"/>
        <v>302</v>
      </c>
      <c r="F36" s="127">
        <f t="shared" si="7"/>
        <v>98</v>
      </c>
      <c r="G36" s="127">
        <f>SUM(G21:G35)</f>
        <v>204</v>
      </c>
      <c r="H36" s="127">
        <f t="shared" si="7"/>
        <v>123</v>
      </c>
      <c r="I36" s="119">
        <f t="shared" si="4"/>
        <v>0.40728476821192056</v>
      </c>
      <c r="J36" s="80">
        <f>SUM(J21:J35)</f>
        <v>126</v>
      </c>
      <c r="K36" s="80">
        <f>SUM(K21:K35)</f>
        <v>705</v>
      </c>
      <c r="L36" s="80">
        <f>SUM(L21:L35)</f>
        <v>831</v>
      </c>
      <c r="M36" s="80">
        <f>SUM(M21:M35)</f>
        <v>153</v>
      </c>
      <c r="N36" s="154">
        <f>M36/L36</f>
        <v>0.18411552346570398</v>
      </c>
      <c r="O36" s="80">
        <f>SUM(O21:O35)</f>
        <v>222</v>
      </c>
      <c r="P36" s="80">
        <f>SUM(P21:P35)</f>
        <v>809</v>
      </c>
      <c r="Q36" s="80">
        <f>SUM(Q21:Q35)</f>
        <v>1021</v>
      </c>
      <c r="R36" s="80">
        <f>SUM(R21:R35)</f>
        <v>275</v>
      </c>
      <c r="S36" s="154">
        <f>R36/Q36</f>
        <v>0.2693437806072478</v>
      </c>
      <c r="T36" s="80">
        <f>SUM(T21:T35)</f>
        <v>2310</v>
      </c>
      <c r="U36" s="81">
        <f>SUM(U21:U35)</f>
        <v>0</v>
      </c>
      <c r="V36" s="80">
        <f>SUM(V21:V35)</f>
        <v>0</v>
      </c>
      <c r="W36" s="80">
        <f>SUM(W21:W35)</f>
        <v>74</v>
      </c>
      <c r="X36" s="53">
        <f t="shared" si="1"/>
        <v>0.24503311258278146</v>
      </c>
      <c r="Y36" s="80">
        <f>SUM(Y21:Y35)</f>
        <v>0</v>
      </c>
      <c r="Z36" s="53">
        <f t="shared" si="2"/>
        <v>0</v>
      </c>
      <c r="AA36" s="54">
        <f t="shared" si="3"/>
        <v>7.6490066225165565</v>
      </c>
      <c r="AB36" s="69"/>
      <c r="AC36" s="56"/>
    </row>
    <row r="37" spans="1:29" s="6" customFormat="1" ht="16.5" customHeight="1">
      <c r="A37" s="39" t="s">
        <v>121</v>
      </c>
      <c r="B37" s="157" t="s">
        <v>187</v>
      </c>
      <c r="C37" s="35">
        <v>30</v>
      </c>
      <c r="D37" s="36">
        <f t="shared" si="0"/>
        <v>4.285714285714286</v>
      </c>
      <c r="E37" s="59">
        <v>7</v>
      </c>
      <c r="F37" s="120">
        <v>6</v>
      </c>
      <c r="G37" s="111">
        <v>1</v>
      </c>
      <c r="H37" s="111">
        <v>5</v>
      </c>
      <c r="I37" s="121">
        <f t="shared" si="4"/>
        <v>0.7142857142857143</v>
      </c>
      <c r="J37" s="143">
        <v>10</v>
      </c>
      <c r="K37" s="141">
        <v>6</v>
      </c>
      <c r="L37" s="141">
        <v>16</v>
      </c>
      <c r="M37" s="141">
        <v>7</v>
      </c>
      <c r="N37" s="142">
        <v>0.4</v>
      </c>
      <c r="O37" s="143">
        <v>11</v>
      </c>
      <c r="P37" s="141">
        <v>6</v>
      </c>
      <c r="Q37" s="141">
        <v>17</v>
      </c>
      <c r="R37" s="141">
        <v>8</v>
      </c>
      <c r="S37" s="142">
        <v>0.5</v>
      </c>
      <c r="T37" s="37">
        <v>60</v>
      </c>
      <c r="U37" s="82"/>
      <c r="V37" s="82"/>
      <c r="W37" s="82">
        <v>0</v>
      </c>
      <c r="X37" s="38">
        <f t="shared" si="1"/>
        <v>0</v>
      </c>
      <c r="Y37" s="82"/>
      <c r="Z37" s="38">
        <f t="shared" si="2"/>
        <v>0</v>
      </c>
      <c r="AA37" s="71">
        <f t="shared" si="3"/>
        <v>8.571428571428571</v>
      </c>
      <c r="AB37" s="14"/>
      <c r="AC37" s="5"/>
    </row>
    <row r="38" spans="1:29" s="57" customFormat="1" ht="16.5" customHeight="1">
      <c r="A38" s="39" t="s">
        <v>123</v>
      </c>
      <c r="B38" s="76" t="s">
        <v>188</v>
      </c>
      <c r="C38" s="41">
        <v>37</v>
      </c>
      <c r="D38" s="42">
        <f t="shared" si="0"/>
        <v>7.4</v>
      </c>
      <c r="E38" s="61">
        <v>5</v>
      </c>
      <c r="F38" s="122">
        <v>1</v>
      </c>
      <c r="G38" s="113">
        <v>4</v>
      </c>
      <c r="H38" s="113">
        <v>2</v>
      </c>
      <c r="I38" s="123">
        <f t="shared" si="4"/>
        <v>0.4</v>
      </c>
      <c r="J38" s="146">
        <v>1</v>
      </c>
      <c r="K38" s="144">
        <v>18</v>
      </c>
      <c r="L38" s="144">
        <v>19</v>
      </c>
      <c r="M38" s="144">
        <v>1</v>
      </c>
      <c r="N38" s="145">
        <v>0.1</v>
      </c>
      <c r="O38" s="146">
        <v>1</v>
      </c>
      <c r="P38" s="144">
        <v>18</v>
      </c>
      <c r="Q38" s="144">
        <v>19</v>
      </c>
      <c r="R38" s="144">
        <v>1</v>
      </c>
      <c r="S38" s="145">
        <v>0.1</v>
      </c>
      <c r="T38" s="43">
        <v>110</v>
      </c>
      <c r="U38" s="84"/>
      <c r="V38" s="84"/>
      <c r="W38" s="84">
        <v>0</v>
      </c>
      <c r="X38" s="44">
        <f t="shared" si="1"/>
        <v>0</v>
      </c>
      <c r="Y38" s="84"/>
      <c r="Z38" s="44">
        <f t="shared" si="2"/>
        <v>0</v>
      </c>
      <c r="AA38" s="73">
        <f t="shared" si="3"/>
        <v>22</v>
      </c>
      <c r="AB38" s="8"/>
      <c r="AC38" s="5"/>
    </row>
    <row r="39" spans="1:29" s="6" customFormat="1" ht="16.5" customHeight="1">
      <c r="A39" s="39"/>
      <c r="B39" s="76" t="s">
        <v>189</v>
      </c>
      <c r="C39" s="41">
        <v>138</v>
      </c>
      <c r="D39" s="42">
        <f t="shared" si="0"/>
        <v>3.5384615384615383</v>
      </c>
      <c r="E39" s="61">
        <v>39</v>
      </c>
      <c r="F39" s="122">
        <v>5</v>
      </c>
      <c r="G39" s="113">
        <v>34</v>
      </c>
      <c r="H39" s="113">
        <v>27</v>
      </c>
      <c r="I39" s="123">
        <f t="shared" si="4"/>
        <v>0.6923076923076923</v>
      </c>
      <c r="J39" s="146">
        <v>6</v>
      </c>
      <c r="K39" s="144">
        <v>60</v>
      </c>
      <c r="L39" s="144">
        <v>66</v>
      </c>
      <c r="M39" s="144">
        <v>27</v>
      </c>
      <c r="N39" s="145">
        <v>0.4</v>
      </c>
      <c r="O39" s="146">
        <v>11</v>
      </c>
      <c r="P39" s="144">
        <v>81</v>
      </c>
      <c r="Q39" s="144">
        <v>92</v>
      </c>
      <c r="R39" s="144">
        <v>53</v>
      </c>
      <c r="S39" s="145">
        <v>0.6</v>
      </c>
      <c r="T39" s="43">
        <v>450</v>
      </c>
      <c r="U39" s="84"/>
      <c r="V39" s="84"/>
      <c r="W39" s="84">
        <v>2</v>
      </c>
      <c r="X39" s="44">
        <f t="shared" si="1"/>
        <v>0.05128205128205128</v>
      </c>
      <c r="Y39" s="84"/>
      <c r="Z39" s="44">
        <f t="shared" si="2"/>
        <v>0</v>
      </c>
      <c r="AA39" s="73">
        <f t="shared" si="3"/>
        <v>11.538461538461538</v>
      </c>
      <c r="AB39" s="8"/>
      <c r="AC39" s="5"/>
    </row>
    <row r="40" spans="1:29" s="6" customFormat="1" ht="16.5" customHeight="1">
      <c r="A40" s="39"/>
      <c r="B40" s="76" t="s">
        <v>190</v>
      </c>
      <c r="C40" s="41">
        <v>29</v>
      </c>
      <c r="D40" s="42">
        <f t="shared" si="0"/>
        <v>1.9333333333333333</v>
      </c>
      <c r="E40" s="61">
        <v>15</v>
      </c>
      <c r="F40" s="122">
        <v>4</v>
      </c>
      <c r="G40" s="113">
        <v>11</v>
      </c>
      <c r="H40" s="113">
        <v>5</v>
      </c>
      <c r="I40" s="123">
        <f t="shared" si="4"/>
        <v>0.3333333333333333</v>
      </c>
      <c r="J40" s="146">
        <v>3</v>
      </c>
      <c r="K40" s="144">
        <v>31</v>
      </c>
      <c r="L40" s="144">
        <v>34</v>
      </c>
      <c r="M40" s="144">
        <v>7</v>
      </c>
      <c r="N40" s="145">
        <v>0.2</v>
      </c>
      <c r="O40" s="146">
        <v>5</v>
      </c>
      <c r="P40" s="144">
        <v>31</v>
      </c>
      <c r="Q40" s="144">
        <v>36</v>
      </c>
      <c r="R40" s="144">
        <v>9</v>
      </c>
      <c r="S40" s="145">
        <v>0.3</v>
      </c>
      <c r="T40" s="43">
        <v>306</v>
      </c>
      <c r="U40" s="84"/>
      <c r="V40" s="84"/>
      <c r="W40" s="84">
        <v>1</v>
      </c>
      <c r="X40" s="44">
        <f t="shared" si="1"/>
        <v>0.06666666666666667</v>
      </c>
      <c r="Y40" s="84"/>
      <c r="Z40" s="44">
        <f t="shared" si="2"/>
        <v>0</v>
      </c>
      <c r="AA40" s="73">
        <f t="shared" si="3"/>
        <v>20.4</v>
      </c>
      <c r="AB40" s="8"/>
      <c r="AC40" s="5"/>
    </row>
    <row r="41" spans="1:29" s="6" customFormat="1" ht="16.5" customHeight="1">
      <c r="A41" s="39"/>
      <c r="B41" s="76" t="s">
        <v>191</v>
      </c>
      <c r="C41" s="41">
        <v>63</v>
      </c>
      <c r="D41" s="42">
        <f t="shared" si="0"/>
        <v>5.25</v>
      </c>
      <c r="E41" s="61">
        <v>12</v>
      </c>
      <c r="F41" s="122">
        <v>6</v>
      </c>
      <c r="G41" s="113">
        <v>6</v>
      </c>
      <c r="H41" s="113">
        <v>7</v>
      </c>
      <c r="I41" s="123">
        <f t="shared" si="4"/>
        <v>0.5833333333333334</v>
      </c>
      <c r="J41" s="146">
        <v>28</v>
      </c>
      <c r="K41" s="144">
        <v>15</v>
      </c>
      <c r="L41" s="144">
        <v>43</v>
      </c>
      <c r="M41" s="144">
        <v>22</v>
      </c>
      <c r="N41" s="145">
        <v>0.5</v>
      </c>
      <c r="O41" s="146">
        <v>30</v>
      </c>
      <c r="P41" s="144">
        <v>15</v>
      </c>
      <c r="Q41" s="144">
        <v>45</v>
      </c>
      <c r="R41" s="144">
        <v>24</v>
      </c>
      <c r="S41" s="145">
        <v>0.5</v>
      </c>
      <c r="T41" s="43">
        <v>202</v>
      </c>
      <c r="U41" s="84"/>
      <c r="V41" s="84"/>
      <c r="W41" s="84">
        <v>0</v>
      </c>
      <c r="X41" s="44">
        <f t="shared" si="1"/>
        <v>0</v>
      </c>
      <c r="Y41" s="84"/>
      <c r="Z41" s="44">
        <f t="shared" si="2"/>
        <v>0</v>
      </c>
      <c r="AA41" s="73">
        <f t="shared" si="3"/>
        <v>16.833333333333332</v>
      </c>
      <c r="AB41" s="8"/>
      <c r="AC41" s="5"/>
    </row>
    <row r="42" spans="1:29" s="6" customFormat="1" ht="16.5" customHeight="1">
      <c r="A42" s="39"/>
      <c r="B42" s="76" t="s">
        <v>192</v>
      </c>
      <c r="C42" s="64">
        <v>0</v>
      </c>
      <c r="D42" s="42">
        <f t="shared" si="0"/>
        <v>0</v>
      </c>
      <c r="E42" s="65">
        <v>3</v>
      </c>
      <c r="F42" s="122">
        <v>3</v>
      </c>
      <c r="G42" s="113">
        <v>0</v>
      </c>
      <c r="H42" s="113">
        <v>3</v>
      </c>
      <c r="I42" s="123">
        <f t="shared" si="4"/>
        <v>1</v>
      </c>
      <c r="J42" s="158">
        <v>8</v>
      </c>
      <c r="K42" s="159">
        <v>0</v>
      </c>
      <c r="L42" s="159">
        <v>8</v>
      </c>
      <c r="M42" s="159">
        <v>5</v>
      </c>
      <c r="N42" s="160">
        <v>0.6</v>
      </c>
      <c r="O42" s="158">
        <v>9</v>
      </c>
      <c r="P42" s="159">
        <v>0</v>
      </c>
      <c r="Q42" s="159">
        <v>9</v>
      </c>
      <c r="R42" s="159">
        <v>6</v>
      </c>
      <c r="S42" s="160">
        <v>0.7</v>
      </c>
      <c r="T42" s="43">
        <v>3</v>
      </c>
      <c r="U42" s="84"/>
      <c r="V42" s="84"/>
      <c r="W42" s="84">
        <v>0</v>
      </c>
      <c r="X42" s="44">
        <f t="shared" si="1"/>
        <v>0</v>
      </c>
      <c r="Y42" s="84"/>
      <c r="Z42" s="44">
        <f t="shared" si="2"/>
        <v>0</v>
      </c>
      <c r="AA42" s="73">
        <f t="shared" si="3"/>
        <v>1</v>
      </c>
      <c r="AB42" s="8"/>
      <c r="AC42" s="5"/>
    </row>
    <row r="43" spans="1:29" s="6" customFormat="1" ht="16.5" customHeight="1">
      <c r="A43" s="39"/>
      <c r="B43" s="86" t="s">
        <v>193</v>
      </c>
      <c r="C43" s="45">
        <v>112</v>
      </c>
      <c r="D43" s="46">
        <f t="shared" si="0"/>
        <v>5.090909090909091</v>
      </c>
      <c r="E43" s="78">
        <v>22</v>
      </c>
      <c r="F43" s="125">
        <v>2</v>
      </c>
      <c r="G43" s="115">
        <v>20</v>
      </c>
      <c r="H43" s="115">
        <v>2</v>
      </c>
      <c r="I43" s="126">
        <f t="shared" si="4"/>
        <v>0.09090909090909091</v>
      </c>
      <c r="J43" s="149">
        <v>1</v>
      </c>
      <c r="K43" s="147">
        <v>79</v>
      </c>
      <c r="L43" s="147">
        <v>80</v>
      </c>
      <c r="M43" s="147">
        <v>8</v>
      </c>
      <c r="N43" s="148">
        <v>0.1</v>
      </c>
      <c r="O43" s="149">
        <v>1</v>
      </c>
      <c r="P43" s="147">
        <v>79</v>
      </c>
      <c r="Q43" s="147">
        <v>80</v>
      </c>
      <c r="R43" s="147">
        <v>8</v>
      </c>
      <c r="S43" s="148">
        <v>0.1</v>
      </c>
      <c r="T43" s="47">
        <v>326</v>
      </c>
      <c r="U43" s="150"/>
      <c r="V43" s="150"/>
      <c r="W43" s="150">
        <v>2</v>
      </c>
      <c r="X43" s="48">
        <f t="shared" si="1"/>
        <v>0.09090909090909091</v>
      </c>
      <c r="Y43" s="150"/>
      <c r="Z43" s="48">
        <f t="shared" si="2"/>
        <v>0</v>
      </c>
      <c r="AA43" s="79">
        <f t="shared" si="3"/>
        <v>14.818181818181818</v>
      </c>
      <c r="AB43" s="49"/>
      <c r="AC43" s="5"/>
    </row>
    <row r="44" spans="1:29" s="6" customFormat="1" ht="16.5" customHeight="1">
      <c r="A44" s="39"/>
      <c r="B44" s="50" t="s">
        <v>128</v>
      </c>
      <c r="C44" s="80">
        <f aca="true" t="shared" si="8" ref="C44:H44">SUM(C37:C43)</f>
        <v>409</v>
      </c>
      <c r="D44" s="52">
        <f t="shared" si="0"/>
        <v>3.970873786407767</v>
      </c>
      <c r="E44" s="81">
        <f t="shared" si="8"/>
        <v>103</v>
      </c>
      <c r="F44" s="127">
        <f t="shared" si="8"/>
        <v>27</v>
      </c>
      <c r="G44" s="127">
        <f t="shared" si="8"/>
        <v>76</v>
      </c>
      <c r="H44" s="127">
        <f t="shared" si="8"/>
        <v>51</v>
      </c>
      <c r="I44" s="119">
        <f t="shared" si="4"/>
        <v>0.49514563106796117</v>
      </c>
      <c r="J44" s="80">
        <f>SUM(J37:J43)</f>
        <v>57</v>
      </c>
      <c r="K44" s="80">
        <f>SUM(K37:K43)</f>
        <v>209</v>
      </c>
      <c r="L44" s="80">
        <f>SUM(L37:L43)</f>
        <v>266</v>
      </c>
      <c r="M44" s="80">
        <f>SUM(M37:M43)</f>
        <v>77</v>
      </c>
      <c r="N44" s="154">
        <f>M44/L44</f>
        <v>0.2894736842105263</v>
      </c>
      <c r="O44" s="80">
        <f>SUM(O37:O43)</f>
        <v>68</v>
      </c>
      <c r="P44" s="80">
        <f>SUM(P37:P43)</f>
        <v>230</v>
      </c>
      <c r="Q44" s="80">
        <f>SUM(Q37:Q43)</f>
        <v>298</v>
      </c>
      <c r="R44" s="80">
        <f>SUM(R37:R43)</f>
        <v>109</v>
      </c>
      <c r="S44" s="154">
        <f>R44/Q44</f>
        <v>0.36577181208053694</v>
      </c>
      <c r="T44" s="80">
        <f>SUM(T37:T43)</f>
        <v>1457</v>
      </c>
      <c r="U44" s="81">
        <f>SUM(U37:U43)</f>
        <v>0</v>
      </c>
      <c r="V44" s="80">
        <f>SUM(V37:V43)</f>
        <v>0</v>
      </c>
      <c r="W44" s="80">
        <f>SUM(W37:W43)</f>
        <v>5</v>
      </c>
      <c r="X44" s="53">
        <f t="shared" si="1"/>
        <v>0.04854368932038835</v>
      </c>
      <c r="Y44" s="80">
        <f>SUM(Y37:Y43)</f>
        <v>0</v>
      </c>
      <c r="Z44" s="53">
        <f t="shared" si="2"/>
        <v>0</v>
      </c>
      <c r="AA44" s="54">
        <f t="shared" si="3"/>
        <v>14.145631067961165</v>
      </c>
      <c r="AB44" s="69"/>
      <c r="AC44" s="56"/>
    </row>
    <row r="45" spans="1:29" s="290" customFormat="1" ht="16.5" customHeight="1">
      <c r="A45" s="303"/>
      <c r="B45" s="58" t="s">
        <v>130</v>
      </c>
      <c r="C45" s="314">
        <v>0</v>
      </c>
      <c r="D45" s="315"/>
      <c r="E45" s="305">
        <v>0</v>
      </c>
      <c r="F45" s="120">
        <v>0</v>
      </c>
      <c r="G45" s="111">
        <v>0</v>
      </c>
      <c r="H45" s="111">
        <v>0</v>
      </c>
      <c r="I45" s="121"/>
      <c r="J45" s="306"/>
      <c r="K45" s="304"/>
      <c r="L45" s="304"/>
      <c r="M45" s="304"/>
      <c r="N45" s="307"/>
      <c r="O45" s="306"/>
      <c r="P45" s="304"/>
      <c r="Q45" s="304"/>
      <c r="R45" s="304"/>
      <c r="S45" s="307"/>
      <c r="T45" s="314">
        <v>0</v>
      </c>
      <c r="U45" s="308"/>
      <c r="V45" s="308"/>
      <c r="W45" s="308"/>
      <c r="X45" s="309"/>
      <c r="Y45" s="308"/>
      <c r="Z45" s="309"/>
      <c r="AA45" s="310"/>
      <c r="AB45" s="311"/>
      <c r="AC45" s="312"/>
    </row>
    <row r="46" spans="1:29" s="6" customFormat="1" ht="16.5" customHeight="1">
      <c r="A46" s="58" t="s">
        <v>129</v>
      </c>
      <c r="B46" s="85" t="s">
        <v>194</v>
      </c>
      <c r="C46" s="35">
        <v>180</v>
      </c>
      <c r="D46" s="36">
        <f t="shared" si="0"/>
        <v>8.571428571428571</v>
      </c>
      <c r="E46" s="59">
        <v>21</v>
      </c>
      <c r="F46" s="120">
        <v>1</v>
      </c>
      <c r="G46" s="111">
        <v>20</v>
      </c>
      <c r="H46" s="111">
        <v>1</v>
      </c>
      <c r="I46" s="121">
        <f t="shared" si="4"/>
        <v>0.047619047619047616</v>
      </c>
      <c r="J46" s="143">
        <v>0</v>
      </c>
      <c r="K46" s="141">
        <v>66</v>
      </c>
      <c r="L46" s="141">
        <v>66</v>
      </c>
      <c r="M46" s="141">
        <v>0</v>
      </c>
      <c r="N46" s="142">
        <v>0</v>
      </c>
      <c r="O46" s="143">
        <v>2</v>
      </c>
      <c r="P46" s="141">
        <v>66</v>
      </c>
      <c r="Q46" s="141">
        <v>68</v>
      </c>
      <c r="R46" s="141">
        <v>2</v>
      </c>
      <c r="S46" s="142">
        <v>0</v>
      </c>
      <c r="T46" s="37">
        <v>387</v>
      </c>
      <c r="U46" s="82"/>
      <c r="V46" s="82"/>
      <c r="W46" s="82">
        <v>1</v>
      </c>
      <c r="X46" s="38">
        <f t="shared" si="1"/>
        <v>0.047619047619047616</v>
      </c>
      <c r="Y46" s="82"/>
      <c r="Z46" s="38">
        <f t="shared" si="2"/>
        <v>0</v>
      </c>
      <c r="AA46" s="71">
        <f t="shared" si="3"/>
        <v>18.428571428571427</v>
      </c>
      <c r="AB46" s="14"/>
      <c r="AC46" s="5"/>
    </row>
    <row r="47" spans="1:29" s="57" customFormat="1" ht="16.5" customHeight="1">
      <c r="A47" s="39" t="s">
        <v>131</v>
      </c>
      <c r="B47" s="76" t="s">
        <v>195</v>
      </c>
      <c r="C47" s="41">
        <v>158</v>
      </c>
      <c r="D47" s="42">
        <f t="shared" si="0"/>
        <v>3.8536585365853657</v>
      </c>
      <c r="E47" s="61">
        <v>41</v>
      </c>
      <c r="F47" s="122">
        <v>5</v>
      </c>
      <c r="G47" s="113">
        <v>36</v>
      </c>
      <c r="H47" s="113">
        <v>8</v>
      </c>
      <c r="I47" s="123">
        <f t="shared" si="4"/>
        <v>0.1951219512195122</v>
      </c>
      <c r="J47" s="146">
        <v>5</v>
      </c>
      <c r="K47" s="144">
        <v>112</v>
      </c>
      <c r="L47" s="144">
        <v>117</v>
      </c>
      <c r="M47" s="144">
        <v>8</v>
      </c>
      <c r="N47" s="145">
        <v>0.1</v>
      </c>
      <c r="O47" s="146">
        <v>14</v>
      </c>
      <c r="P47" s="144">
        <v>119</v>
      </c>
      <c r="Q47" s="144">
        <v>133</v>
      </c>
      <c r="R47" s="144">
        <v>22</v>
      </c>
      <c r="S47" s="145">
        <v>0.2</v>
      </c>
      <c r="T47" s="43">
        <v>484</v>
      </c>
      <c r="U47" s="84"/>
      <c r="V47" s="84"/>
      <c r="W47" s="84">
        <v>3</v>
      </c>
      <c r="X47" s="44">
        <f t="shared" si="1"/>
        <v>0.07317073170731707</v>
      </c>
      <c r="Y47" s="84"/>
      <c r="Z47" s="44">
        <f t="shared" si="2"/>
        <v>0</v>
      </c>
      <c r="AA47" s="73">
        <f t="shared" si="3"/>
        <v>11.804878048780488</v>
      </c>
      <c r="AB47" s="8"/>
      <c r="AC47" s="5"/>
    </row>
    <row r="48" spans="1:29" s="6" customFormat="1" ht="16.5" customHeight="1">
      <c r="A48" s="39"/>
      <c r="B48" s="76" t="s">
        <v>196</v>
      </c>
      <c r="C48" s="41">
        <v>79</v>
      </c>
      <c r="D48" s="42">
        <f t="shared" si="0"/>
        <v>6.076923076923077</v>
      </c>
      <c r="E48" s="61">
        <v>13</v>
      </c>
      <c r="F48" s="122">
        <v>2</v>
      </c>
      <c r="G48" s="113">
        <v>11</v>
      </c>
      <c r="H48" s="113">
        <v>2</v>
      </c>
      <c r="I48" s="123">
        <f t="shared" si="4"/>
        <v>0.15384615384615385</v>
      </c>
      <c r="J48" s="146">
        <v>12</v>
      </c>
      <c r="K48" s="144">
        <v>21</v>
      </c>
      <c r="L48" s="144">
        <v>33</v>
      </c>
      <c r="M48" s="144">
        <v>0</v>
      </c>
      <c r="N48" s="145">
        <v>0</v>
      </c>
      <c r="O48" s="146">
        <v>18</v>
      </c>
      <c r="P48" s="144">
        <v>25</v>
      </c>
      <c r="Q48" s="144">
        <v>43</v>
      </c>
      <c r="R48" s="144">
        <v>6</v>
      </c>
      <c r="S48" s="145">
        <v>0.1</v>
      </c>
      <c r="T48" s="43">
        <v>231</v>
      </c>
      <c r="U48" s="84"/>
      <c r="V48" s="84"/>
      <c r="W48" s="84">
        <v>0</v>
      </c>
      <c r="X48" s="44">
        <f t="shared" si="1"/>
        <v>0</v>
      </c>
      <c r="Y48" s="84"/>
      <c r="Z48" s="44">
        <f t="shared" si="2"/>
        <v>0</v>
      </c>
      <c r="AA48" s="73">
        <f t="shared" si="3"/>
        <v>17.76923076923077</v>
      </c>
      <c r="AB48" s="8"/>
      <c r="AC48" s="5"/>
    </row>
    <row r="49" spans="1:29" s="6" customFormat="1" ht="16.5" customHeight="1">
      <c r="A49" s="39"/>
      <c r="B49" s="76" t="s">
        <v>197</v>
      </c>
      <c r="C49" s="41">
        <v>144</v>
      </c>
      <c r="D49" s="42">
        <f t="shared" si="0"/>
        <v>3.4285714285714284</v>
      </c>
      <c r="E49" s="61">
        <v>42</v>
      </c>
      <c r="F49" s="122">
        <v>14</v>
      </c>
      <c r="G49" s="113">
        <v>28</v>
      </c>
      <c r="H49" s="113">
        <v>16</v>
      </c>
      <c r="I49" s="123">
        <f t="shared" si="4"/>
        <v>0.38095238095238093</v>
      </c>
      <c r="J49" s="146">
        <v>0</v>
      </c>
      <c r="K49" s="144">
        <v>69</v>
      </c>
      <c r="L49" s="144">
        <v>69</v>
      </c>
      <c r="M49" s="144">
        <v>0</v>
      </c>
      <c r="N49" s="145">
        <v>0</v>
      </c>
      <c r="O49" s="146">
        <v>28</v>
      </c>
      <c r="P49" s="144">
        <v>73</v>
      </c>
      <c r="Q49" s="144">
        <v>101</v>
      </c>
      <c r="R49" s="144">
        <v>32</v>
      </c>
      <c r="S49" s="145">
        <v>0.3</v>
      </c>
      <c r="T49" s="43">
        <v>924</v>
      </c>
      <c r="U49" s="84"/>
      <c r="V49" s="84"/>
      <c r="W49" s="84">
        <v>0</v>
      </c>
      <c r="X49" s="44">
        <f t="shared" si="1"/>
        <v>0</v>
      </c>
      <c r="Y49" s="84"/>
      <c r="Z49" s="44">
        <f t="shared" si="2"/>
        <v>0</v>
      </c>
      <c r="AA49" s="73">
        <f t="shared" si="3"/>
        <v>22</v>
      </c>
      <c r="AB49" s="8"/>
      <c r="AC49" s="5"/>
    </row>
    <row r="50" spans="1:29" s="6" customFormat="1" ht="16.5" customHeight="1">
      <c r="A50" s="39"/>
      <c r="B50" s="76" t="s">
        <v>198</v>
      </c>
      <c r="C50" s="41">
        <v>105</v>
      </c>
      <c r="D50" s="42">
        <f t="shared" si="0"/>
        <v>8.75</v>
      </c>
      <c r="E50" s="61">
        <v>12</v>
      </c>
      <c r="F50" s="122">
        <v>1</v>
      </c>
      <c r="G50" s="113">
        <v>11</v>
      </c>
      <c r="H50" s="113">
        <v>1</v>
      </c>
      <c r="I50" s="123">
        <f t="shared" si="4"/>
        <v>0.08333333333333333</v>
      </c>
      <c r="J50" s="146">
        <v>0</v>
      </c>
      <c r="K50" s="144">
        <v>42</v>
      </c>
      <c r="L50" s="144">
        <v>42</v>
      </c>
      <c r="M50" s="144">
        <v>0</v>
      </c>
      <c r="N50" s="145">
        <v>0</v>
      </c>
      <c r="O50" s="146">
        <v>2</v>
      </c>
      <c r="P50" s="144">
        <v>42</v>
      </c>
      <c r="Q50" s="144">
        <v>44</v>
      </c>
      <c r="R50" s="144">
        <v>2</v>
      </c>
      <c r="S50" s="145">
        <v>0</v>
      </c>
      <c r="T50" s="43">
        <v>259</v>
      </c>
      <c r="U50" s="84"/>
      <c r="V50" s="84"/>
      <c r="W50" s="84">
        <v>0</v>
      </c>
      <c r="X50" s="44">
        <f t="shared" si="1"/>
        <v>0</v>
      </c>
      <c r="Y50" s="84"/>
      <c r="Z50" s="44">
        <f t="shared" si="2"/>
        <v>0</v>
      </c>
      <c r="AA50" s="73">
        <f t="shared" si="3"/>
        <v>21.583333333333332</v>
      </c>
      <c r="AB50" s="8"/>
      <c r="AC50" s="5"/>
    </row>
    <row r="51" spans="1:29" s="92" customFormat="1" ht="16.5" customHeight="1">
      <c r="A51" s="39"/>
      <c r="B51" s="76" t="s">
        <v>199</v>
      </c>
      <c r="C51" s="41">
        <v>101</v>
      </c>
      <c r="D51" s="42">
        <f t="shared" si="0"/>
        <v>5.315789473684211</v>
      </c>
      <c r="E51" s="61">
        <v>19</v>
      </c>
      <c r="F51" s="122">
        <v>1</v>
      </c>
      <c r="G51" s="113">
        <v>18</v>
      </c>
      <c r="H51" s="113">
        <v>6</v>
      </c>
      <c r="I51" s="123">
        <f t="shared" si="4"/>
        <v>0.3157894736842105</v>
      </c>
      <c r="J51" s="146">
        <v>0</v>
      </c>
      <c r="K51" s="144">
        <v>32</v>
      </c>
      <c r="L51" s="144">
        <v>32</v>
      </c>
      <c r="M51" s="144">
        <v>8</v>
      </c>
      <c r="N51" s="145">
        <v>0.3</v>
      </c>
      <c r="O51" s="146">
        <v>2</v>
      </c>
      <c r="P51" s="144">
        <v>34</v>
      </c>
      <c r="Q51" s="144">
        <v>36</v>
      </c>
      <c r="R51" s="144">
        <v>12</v>
      </c>
      <c r="S51" s="145">
        <v>0.3</v>
      </c>
      <c r="T51" s="43">
        <v>278</v>
      </c>
      <c r="U51" s="84"/>
      <c r="V51" s="84"/>
      <c r="W51" s="84">
        <v>1</v>
      </c>
      <c r="X51" s="44">
        <f t="shared" si="1"/>
        <v>0.05263157894736842</v>
      </c>
      <c r="Y51" s="84"/>
      <c r="Z51" s="44">
        <f t="shared" si="2"/>
        <v>0</v>
      </c>
      <c r="AA51" s="73">
        <f t="shared" si="3"/>
        <v>14.631578947368421</v>
      </c>
      <c r="AB51" s="8"/>
      <c r="AC51" s="5"/>
    </row>
    <row r="52" spans="1:29" s="6" customFormat="1" ht="16.5" customHeight="1">
      <c r="A52" s="39"/>
      <c r="B52" s="76" t="s">
        <v>200</v>
      </c>
      <c r="C52" s="41">
        <v>51</v>
      </c>
      <c r="D52" s="42">
        <f t="shared" si="0"/>
        <v>3.923076923076923</v>
      </c>
      <c r="E52" s="61">
        <v>13</v>
      </c>
      <c r="F52" s="122">
        <v>2</v>
      </c>
      <c r="G52" s="113">
        <v>11</v>
      </c>
      <c r="H52" s="113">
        <v>2</v>
      </c>
      <c r="I52" s="123">
        <f t="shared" si="4"/>
        <v>0.15384615384615385</v>
      </c>
      <c r="J52" s="146">
        <v>3</v>
      </c>
      <c r="K52" s="144">
        <v>24</v>
      </c>
      <c r="L52" s="144">
        <v>27</v>
      </c>
      <c r="M52" s="144">
        <v>0</v>
      </c>
      <c r="N52" s="145">
        <v>0</v>
      </c>
      <c r="O52" s="146">
        <v>7</v>
      </c>
      <c r="P52" s="144">
        <v>24</v>
      </c>
      <c r="Q52" s="144">
        <v>31</v>
      </c>
      <c r="R52" s="144">
        <v>4</v>
      </c>
      <c r="S52" s="145">
        <v>0.1</v>
      </c>
      <c r="T52" s="43">
        <v>154</v>
      </c>
      <c r="U52" s="84"/>
      <c r="V52" s="84"/>
      <c r="W52" s="84">
        <v>0</v>
      </c>
      <c r="X52" s="44">
        <f t="shared" si="1"/>
        <v>0</v>
      </c>
      <c r="Y52" s="84"/>
      <c r="Z52" s="44">
        <f t="shared" si="2"/>
        <v>0</v>
      </c>
      <c r="AA52" s="73">
        <f t="shared" si="3"/>
        <v>11.846153846153847</v>
      </c>
      <c r="AB52" s="8"/>
      <c r="AC52" s="5"/>
    </row>
    <row r="53" spans="1:29" ht="16.5" customHeight="1">
      <c r="A53" s="39"/>
      <c r="B53" s="76" t="s">
        <v>201</v>
      </c>
      <c r="C53" s="41">
        <v>28</v>
      </c>
      <c r="D53" s="42">
        <f t="shared" si="0"/>
        <v>2.8</v>
      </c>
      <c r="E53" s="61">
        <v>10</v>
      </c>
      <c r="F53" s="122">
        <v>1</v>
      </c>
      <c r="G53" s="113">
        <v>9</v>
      </c>
      <c r="H53" s="113">
        <v>6</v>
      </c>
      <c r="I53" s="123">
        <f t="shared" si="4"/>
        <v>0.6</v>
      </c>
      <c r="J53" s="146">
        <v>3</v>
      </c>
      <c r="K53" s="144">
        <v>25</v>
      </c>
      <c r="L53" s="144">
        <v>28</v>
      </c>
      <c r="M53" s="144">
        <v>0</v>
      </c>
      <c r="N53" s="145">
        <v>0</v>
      </c>
      <c r="O53" s="146">
        <v>5</v>
      </c>
      <c r="P53" s="144">
        <v>38</v>
      </c>
      <c r="Q53" s="144">
        <v>43</v>
      </c>
      <c r="R53" s="144">
        <v>12</v>
      </c>
      <c r="S53" s="145">
        <v>0.3</v>
      </c>
      <c r="T53" s="43">
        <v>77</v>
      </c>
      <c r="U53" s="84"/>
      <c r="V53" s="84"/>
      <c r="W53" s="84">
        <v>0</v>
      </c>
      <c r="X53" s="44">
        <f t="shared" si="1"/>
        <v>0</v>
      </c>
      <c r="Y53" s="84"/>
      <c r="Z53" s="44">
        <f t="shared" si="2"/>
        <v>0</v>
      </c>
      <c r="AA53" s="73">
        <f t="shared" si="3"/>
        <v>7.7</v>
      </c>
      <c r="AB53" s="8"/>
      <c r="AC53" s="5"/>
    </row>
    <row r="54" spans="1:29" ht="16.5" customHeight="1">
      <c r="A54" s="39"/>
      <c r="B54" s="76" t="s">
        <v>202</v>
      </c>
      <c r="C54" s="41">
        <v>32</v>
      </c>
      <c r="D54" s="42">
        <f t="shared" si="0"/>
        <v>6.4</v>
      </c>
      <c r="E54" s="61">
        <v>5</v>
      </c>
      <c r="F54" s="122">
        <v>2</v>
      </c>
      <c r="G54" s="113">
        <v>3</v>
      </c>
      <c r="H54" s="113">
        <v>2</v>
      </c>
      <c r="I54" s="123">
        <f t="shared" si="4"/>
        <v>0.4</v>
      </c>
      <c r="J54" s="146">
        <v>0</v>
      </c>
      <c r="K54" s="144">
        <v>12</v>
      </c>
      <c r="L54" s="144">
        <v>12</v>
      </c>
      <c r="M54" s="144">
        <v>0</v>
      </c>
      <c r="N54" s="145">
        <v>0</v>
      </c>
      <c r="O54" s="146">
        <v>4</v>
      </c>
      <c r="P54" s="144">
        <v>12</v>
      </c>
      <c r="Q54" s="144">
        <v>16</v>
      </c>
      <c r="R54" s="144">
        <v>4</v>
      </c>
      <c r="S54" s="145">
        <v>0.3</v>
      </c>
      <c r="T54" s="43">
        <v>141</v>
      </c>
      <c r="U54" s="84"/>
      <c r="V54" s="84"/>
      <c r="W54" s="84">
        <v>0</v>
      </c>
      <c r="X54" s="44">
        <f t="shared" si="1"/>
        <v>0</v>
      </c>
      <c r="Y54" s="84"/>
      <c r="Z54" s="44">
        <f t="shared" si="2"/>
        <v>0</v>
      </c>
      <c r="AA54" s="73">
        <f t="shared" si="3"/>
        <v>28.2</v>
      </c>
      <c r="AB54" s="8"/>
      <c r="AC54" s="5"/>
    </row>
    <row r="55" spans="1:29" ht="16.5" customHeight="1">
      <c r="A55" s="39"/>
      <c r="B55" s="86" t="s">
        <v>203</v>
      </c>
      <c r="C55" s="45">
        <v>33</v>
      </c>
      <c r="D55" s="46">
        <f t="shared" si="0"/>
        <v>6.6</v>
      </c>
      <c r="E55" s="78">
        <v>5</v>
      </c>
      <c r="F55" s="125">
        <v>4</v>
      </c>
      <c r="G55" s="115">
        <v>1</v>
      </c>
      <c r="H55" s="115">
        <v>4</v>
      </c>
      <c r="I55" s="126">
        <f t="shared" si="4"/>
        <v>0.8</v>
      </c>
      <c r="J55" s="149">
        <v>0</v>
      </c>
      <c r="K55" s="147">
        <v>6</v>
      </c>
      <c r="L55" s="147">
        <v>6</v>
      </c>
      <c r="M55" s="147">
        <v>0</v>
      </c>
      <c r="N55" s="148">
        <v>0</v>
      </c>
      <c r="O55" s="149">
        <v>8</v>
      </c>
      <c r="P55" s="147">
        <v>6</v>
      </c>
      <c r="Q55" s="147">
        <v>14</v>
      </c>
      <c r="R55" s="147">
        <v>8</v>
      </c>
      <c r="S55" s="148">
        <v>0.6</v>
      </c>
      <c r="T55" s="47">
        <v>106</v>
      </c>
      <c r="U55" s="150"/>
      <c r="V55" s="150"/>
      <c r="W55" s="150">
        <v>0</v>
      </c>
      <c r="X55" s="48">
        <f t="shared" si="1"/>
        <v>0</v>
      </c>
      <c r="Y55" s="150"/>
      <c r="Z55" s="48">
        <f t="shared" si="2"/>
        <v>0</v>
      </c>
      <c r="AA55" s="79">
        <f t="shared" si="3"/>
        <v>21.2</v>
      </c>
      <c r="AB55" s="49"/>
      <c r="AC55" s="5"/>
    </row>
    <row r="56" spans="1:29" ht="16.5" customHeight="1">
      <c r="A56" s="39"/>
      <c r="B56" s="50" t="s">
        <v>138</v>
      </c>
      <c r="C56" s="80">
        <f>SUM(C46:C55)</f>
        <v>911</v>
      </c>
      <c r="D56" s="52">
        <f t="shared" si="0"/>
        <v>5.033149171270718</v>
      </c>
      <c r="E56" s="81">
        <f>SUM(E45:E55)</f>
        <v>181</v>
      </c>
      <c r="F56" s="127">
        <f>SUM(F45:F55)</f>
        <v>33</v>
      </c>
      <c r="G56" s="127">
        <f>SUM(G45:G55)</f>
        <v>148</v>
      </c>
      <c r="H56" s="127">
        <f>SUM(H45:H55)</f>
        <v>48</v>
      </c>
      <c r="I56" s="119">
        <f t="shared" si="4"/>
        <v>0.26519337016574585</v>
      </c>
      <c r="J56" s="80">
        <f>SUM(J46:J55)</f>
        <v>23</v>
      </c>
      <c r="K56" s="80">
        <f>SUM(K46:K55)</f>
        <v>409</v>
      </c>
      <c r="L56" s="80">
        <f>SUM(L46:L55)</f>
        <v>432</v>
      </c>
      <c r="M56" s="80">
        <f>SUM(M46:M55)</f>
        <v>16</v>
      </c>
      <c r="N56" s="154">
        <f>M56/L56</f>
        <v>0.037037037037037035</v>
      </c>
      <c r="O56" s="80">
        <f>SUM(O46:O55)</f>
        <v>90</v>
      </c>
      <c r="P56" s="80">
        <f>SUM(P55:P55)</f>
        <v>6</v>
      </c>
      <c r="Q56" s="161">
        <f>SUM(Q55:Q55)</f>
        <v>14</v>
      </c>
      <c r="R56" s="162">
        <f>SUM(R55:R55)</f>
        <v>8</v>
      </c>
      <c r="S56" s="154">
        <f>R56/Q56</f>
        <v>0.5714285714285714</v>
      </c>
      <c r="T56" s="80">
        <f>SUM(T45:T55)</f>
        <v>3041</v>
      </c>
      <c r="U56" s="81">
        <f>SUM(U46:U55)</f>
        <v>0</v>
      </c>
      <c r="V56" s="80">
        <f>SUM(V46:V55)</f>
        <v>0</v>
      </c>
      <c r="W56" s="80">
        <f>SUM(W46:W55)</f>
        <v>5</v>
      </c>
      <c r="X56" s="53">
        <f t="shared" si="1"/>
        <v>0.027624309392265192</v>
      </c>
      <c r="Y56" s="80">
        <f>SUM(Y46:Y55)</f>
        <v>0</v>
      </c>
      <c r="Z56" s="53">
        <f t="shared" si="2"/>
        <v>0</v>
      </c>
      <c r="AA56" s="54">
        <f t="shared" si="3"/>
        <v>16.80110497237569</v>
      </c>
      <c r="AB56" s="69"/>
      <c r="AC56" s="56"/>
    </row>
    <row r="57" spans="1:29" ht="16.5" customHeight="1">
      <c r="A57" s="58" t="s">
        <v>139</v>
      </c>
      <c r="B57" s="85" t="s">
        <v>204</v>
      </c>
      <c r="C57" s="35">
        <v>47</v>
      </c>
      <c r="D57" s="36">
        <f t="shared" si="0"/>
        <v>5.222222222222222</v>
      </c>
      <c r="E57" s="59">
        <v>9</v>
      </c>
      <c r="F57" s="120">
        <v>1</v>
      </c>
      <c r="G57" s="111">
        <v>8</v>
      </c>
      <c r="H57" s="111">
        <v>0</v>
      </c>
      <c r="I57" s="121">
        <f t="shared" si="4"/>
        <v>0</v>
      </c>
      <c r="J57" s="143">
        <v>3</v>
      </c>
      <c r="K57" s="141">
        <v>33</v>
      </c>
      <c r="L57" s="141">
        <v>36</v>
      </c>
      <c r="M57" s="141">
        <v>0</v>
      </c>
      <c r="N57" s="142">
        <v>0</v>
      </c>
      <c r="O57" s="143">
        <v>3</v>
      </c>
      <c r="P57" s="141">
        <v>33</v>
      </c>
      <c r="Q57" s="141">
        <v>36</v>
      </c>
      <c r="R57" s="141">
        <v>0</v>
      </c>
      <c r="S57" s="142">
        <v>0</v>
      </c>
      <c r="T57" s="37">
        <v>107</v>
      </c>
      <c r="U57" s="82"/>
      <c r="V57" s="82"/>
      <c r="W57" s="82">
        <v>0</v>
      </c>
      <c r="X57" s="38">
        <f t="shared" si="1"/>
        <v>0</v>
      </c>
      <c r="Y57" s="82"/>
      <c r="Z57" s="38">
        <f t="shared" si="2"/>
        <v>0</v>
      </c>
      <c r="AA57" s="71">
        <f t="shared" si="3"/>
        <v>11.88888888888889</v>
      </c>
      <c r="AB57" s="14"/>
      <c r="AC57" s="5"/>
    </row>
    <row r="58" spans="1:29" ht="16.5" customHeight="1">
      <c r="A58" s="39" t="s">
        <v>141</v>
      </c>
      <c r="B58" s="76" t="s">
        <v>205</v>
      </c>
      <c r="C58" s="41">
        <v>49</v>
      </c>
      <c r="D58" s="42">
        <f t="shared" si="0"/>
        <v>3.0625</v>
      </c>
      <c r="E58" s="61">
        <v>16</v>
      </c>
      <c r="F58" s="122">
        <v>1</v>
      </c>
      <c r="G58" s="113">
        <v>15</v>
      </c>
      <c r="H58" s="113">
        <v>1</v>
      </c>
      <c r="I58" s="123">
        <f t="shared" si="4"/>
        <v>0.0625</v>
      </c>
      <c r="J58" s="146">
        <v>0</v>
      </c>
      <c r="K58" s="144">
        <v>48</v>
      </c>
      <c r="L58" s="144">
        <v>48</v>
      </c>
      <c r="M58" s="144">
        <v>0</v>
      </c>
      <c r="N58" s="145">
        <v>0</v>
      </c>
      <c r="O58" s="146">
        <v>2</v>
      </c>
      <c r="P58" s="144">
        <v>48</v>
      </c>
      <c r="Q58" s="144">
        <v>50</v>
      </c>
      <c r="R58" s="144">
        <v>2</v>
      </c>
      <c r="S58" s="145">
        <v>0</v>
      </c>
      <c r="T58" s="43">
        <v>141</v>
      </c>
      <c r="U58" s="84"/>
      <c r="V58" s="84"/>
      <c r="W58" s="84">
        <v>4</v>
      </c>
      <c r="X58" s="44">
        <f t="shared" si="1"/>
        <v>0.25</v>
      </c>
      <c r="Y58" s="84"/>
      <c r="Z58" s="44">
        <f t="shared" si="2"/>
        <v>0</v>
      </c>
      <c r="AA58" s="73">
        <f t="shared" si="3"/>
        <v>8.8125</v>
      </c>
      <c r="AB58" s="8"/>
      <c r="AC58" s="5"/>
    </row>
    <row r="59" spans="1:29" ht="16.5" customHeight="1">
      <c r="A59" s="39"/>
      <c r="B59" s="76" t="s">
        <v>206</v>
      </c>
      <c r="C59" s="41">
        <v>27</v>
      </c>
      <c r="D59" s="42">
        <f t="shared" si="0"/>
        <v>2.076923076923077</v>
      </c>
      <c r="E59" s="61">
        <v>13</v>
      </c>
      <c r="F59" s="122">
        <v>10</v>
      </c>
      <c r="G59" s="113">
        <v>3</v>
      </c>
      <c r="H59" s="113">
        <v>9</v>
      </c>
      <c r="I59" s="123">
        <f t="shared" si="4"/>
        <v>0.6923076923076923</v>
      </c>
      <c r="J59" s="146">
        <v>11</v>
      </c>
      <c r="K59" s="144">
        <v>19</v>
      </c>
      <c r="L59" s="144">
        <v>30</v>
      </c>
      <c r="M59" s="144">
        <v>8</v>
      </c>
      <c r="N59" s="145">
        <v>0.3</v>
      </c>
      <c r="O59" s="146">
        <v>15</v>
      </c>
      <c r="P59" s="144">
        <v>19</v>
      </c>
      <c r="Q59" s="144">
        <v>34</v>
      </c>
      <c r="R59" s="144">
        <v>12</v>
      </c>
      <c r="S59" s="145">
        <v>0.4</v>
      </c>
      <c r="T59" s="43">
        <v>86</v>
      </c>
      <c r="U59" s="84"/>
      <c r="V59" s="84"/>
      <c r="W59" s="84">
        <v>1</v>
      </c>
      <c r="X59" s="44">
        <f t="shared" si="1"/>
        <v>0.07692307692307693</v>
      </c>
      <c r="Y59" s="84"/>
      <c r="Z59" s="44">
        <f t="shared" si="2"/>
        <v>0</v>
      </c>
      <c r="AA59" s="73">
        <f t="shared" si="3"/>
        <v>6.615384615384615</v>
      </c>
      <c r="AB59" s="8"/>
      <c r="AC59" s="5"/>
    </row>
    <row r="60" spans="1:29" ht="16.5" customHeight="1">
      <c r="A60" s="39"/>
      <c r="B60" s="86" t="s">
        <v>207</v>
      </c>
      <c r="C60" s="45">
        <v>23</v>
      </c>
      <c r="D60" s="46">
        <f t="shared" si="0"/>
        <v>2.875</v>
      </c>
      <c r="E60" s="78">
        <v>8</v>
      </c>
      <c r="F60" s="125">
        <v>1</v>
      </c>
      <c r="G60" s="115">
        <v>7</v>
      </c>
      <c r="H60" s="115">
        <v>0</v>
      </c>
      <c r="I60" s="126">
        <f t="shared" si="4"/>
        <v>0</v>
      </c>
      <c r="J60" s="149">
        <v>3</v>
      </c>
      <c r="K60" s="147">
        <v>21</v>
      </c>
      <c r="L60" s="147">
        <v>24</v>
      </c>
      <c r="M60" s="147">
        <v>0</v>
      </c>
      <c r="N60" s="148">
        <v>0</v>
      </c>
      <c r="O60" s="149">
        <v>3</v>
      </c>
      <c r="P60" s="147">
        <v>21</v>
      </c>
      <c r="Q60" s="147">
        <v>24</v>
      </c>
      <c r="R60" s="147">
        <v>0</v>
      </c>
      <c r="S60" s="148">
        <v>0</v>
      </c>
      <c r="T60" s="47">
        <v>51</v>
      </c>
      <c r="U60" s="150"/>
      <c r="V60" s="150"/>
      <c r="W60" s="150">
        <v>0</v>
      </c>
      <c r="X60" s="48">
        <f t="shared" si="1"/>
        <v>0</v>
      </c>
      <c r="Y60" s="150"/>
      <c r="Z60" s="48">
        <f t="shared" si="2"/>
        <v>0</v>
      </c>
      <c r="AA60" s="79">
        <f t="shared" si="3"/>
        <v>6.375</v>
      </c>
      <c r="AB60" s="49"/>
      <c r="AC60" s="5"/>
    </row>
    <row r="61" spans="1:29" ht="16.5" customHeight="1">
      <c r="A61" s="39"/>
      <c r="B61" s="50" t="s">
        <v>143</v>
      </c>
      <c r="C61" s="80">
        <f aca="true" t="shared" si="9" ref="C61:H61">SUM(C57:C60)</f>
        <v>146</v>
      </c>
      <c r="D61" s="52">
        <f t="shared" si="0"/>
        <v>3.1739130434782608</v>
      </c>
      <c r="E61" s="81">
        <f t="shared" si="9"/>
        <v>46</v>
      </c>
      <c r="F61" s="127">
        <f t="shared" si="9"/>
        <v>13</v>
      </c>
      <c r="G61" s="127">
        <f t="shared" si="9"/>
        <v>33</v>
      </c>
      <c r="H61" s="127">
        <f t="shared" si="9"/>
        <v>10</v>
      </c>
      <c r="I61" s="119">
        <f t="shared" si="4"/>
        <v>0.21739130434782608</v>
      </c>
      <c r="J61" s="80">
        <f>SUM(J57:J60)</f>
        <v>17</v>
      </c>
      <c r="K61" s="80">
        <f>SUM(K57:K60)</f>
        <v>121</v>
      </c>
      <c r="L61" s="80">
        <f>SUM(L57:L60)</f>
        <v>138</v>
      </c>
      <c r="M61" s="80">
        <f>SUM(M57:M60)</f>
        <v>8</v>
      </c>
      <c r="N61" s="154">
        <f>M61/L61</f>
        <v>0.057971014492753624</v>
      </c>
      <c r="O61" s="80">
        <f>SUM(O57:O60)</f>
        <v>23</v>
      </c>
      <c r="P61" s="80">
        <f>SUM(P57:P60)</f>
        <v>121</v>
      </c>
      <c r="Q61" s="80">
        <f>SUM(Q57:Q60)</f>
        <v>144</v>
      </c>
      <c r="R61" s="80">
        <f>SUM(R57:R60)</f>
        <v>14</v>
      </c>
      <c r="S61" s="154">
        <f>R61/Q61</f>
        <v>0.09722222222222222</v>
      </c>
      <c r="T61" s="80">
        <f>SUM(T57:T60)</f>
        <v>385</v>
      </c>
      <c r="U61" s="81">
        <f>SUM(U57:U60)</f>
        <v>0</v>
      </c>
      <c r="V61" s="80">
        <f>SUM(V57:V60)</f>
        <v>0</v>
      </c>
      <c r="W61" s="80">
        <f>SUM(W57:W60)</f>
        <v>5</v>
      </c>
      <c r="X61" s="53">
        <f t="shared" si="1"/>
        <v>0.10869565217391304</v>
      </c>
      <c r="Y61" s="80">
        <f>SUM(Y57:Y60)</f>
        <v>0</v>
      </c>
      <c r="Z61" s="53">
        <f t="shared" si="2"/>
        <v>0</v>
      </c>
      <c r="AA61" s="54">
        <f t="shared" si="3"/>
        <v>8.369565217391305</v>
      </c>
      <c r="AB61" s="69"/>
      <c r="AC61" s="56"/>
    </row>
    <row r="62" spans="1:29" ht="16.5" customHeight="1">
      <c r="A62" s="39" t="s">
        <v>144</v>
      </c>
      <c r="B62" s="85" t="s">
        <v>208</v>
      </c>
      <c r="C62" s="35">
        <v>24</v>
      </c>
      <c r="D62" s="36">
        <f t="shared" si="0"/>
        <v>1.8461538461538463</v>
      </c>
      <c r="E62" s="59">
        <v>13</v>
      </c>
      <c r="F62" s="120">
        <v>2</v>
      </c>
      <c r="G62" s="111">
        <v>11</v>
      </c>
      <c r="H62" s="111">
        <v>2</v>
      </c>
      <c r="I62" s="121">
        <f t="shared" si="4"/>
        <v>0.15384615384615385</v>
      </c>
      <c r="J62" s="143">
        <v>8</v>
      </c>
      <c r="K62" s="141">
        <v>19</v>
      </c>
      <c r="L62" s="141">
        <v>27</v>
      </c>
      <c r="M62" s="141">
        <v>2</v>
      </c>
      <c r="N62" s="142">
        <v>0.1</v>
      </c>
      <c r="O62" s="143">
        <v>13</v>
      </c>
      <c r="P62" s="141">
        <v>26</v>
      </c>
      <c r="Q62" s="141">
        <v>39</v>
      </c>
      <c r="R62" s="141">
        <v>4</v>
      </c>
      <c r="S62" s="142">
        <v>0.1</v>
      </c>
      <c r="T62" s="37">
        <v>95</v>
      </c>
      <c r="U62" s="82"/>
      <c r="V62" s="82"/>
      <c r="W62" s="82">
        <v>0</v>
      </c>
      <c r="X62" s="38">
        <f t="shared" si="1"/>
        <v>0</v>
      </c>
      <c r="Y62" s="82"/>
      <c r="Z62" s="38">
        <f t="shared" si="2"/>
        <v>0</v>
      </c>
      <c r="AA62" s="71">
        <f t="shared" si="3"/>
        <v>7.3076923076923075</v>
      </c>
      <c r="AB62" s="14"/>
      <c r="AC62" s="5"/>
    </row>
    <row r="63" spans="1:29" ht="16.5" customHeight="1">
      <c r="A63" s="39" t="s">
        <v>146</v>
      </c>
      <c r="B63" s="163" t="s">
        <v>209</v>
      </c>
      <c r="C63" s="41">
        <v>149</v>
      </c>
      <c r="D63" s="42">
        <f t="shared" si="0"/>
        <v>3.725</v>
      </c>
      <c r="E63" s="61">
        <v>40</v>
      </c>
      <c r="F63" s="122">
        <v>6</v>
      </c>
      <c r="G63" s="113">
        <v>34</v>
      </c>
      <c r="H63" s="113">
        <v>20</v>
      </c>
      <c r="I63" s="123">
        <f t="shared" si="4"/>
        <v>0.5</v>
      </c>
      <c r="J63" s="146">
        <v>7</v>
      </c>
      <c r="K63" s="144">
        <v>108</v>
      </c>
      <c r="L63" s="144">
        <v>115</v>
      </c>
      <c r="M63" s="144">
        <v>37</v>
      </c>
      <c r="N63" s="145">
        <v>0.3</v>
      </c>
      <c r="O63" s="146">
        <v>13</v>
      </c>
      <c r="P63" s="144">
        <v>119</v>
      </c>
      <c r="Q63" s="144">
        <v>132</v>
      </c>
      <c r="R63" s="144">
        <v>44</v>
      </c>
      <c r="S63" s="145">
        <v>0.3</v>
      </c>
      <c r="T63" s="43">
        <v>295</v>
      </c>
      <c r="U63" s="84"/>
      <c r="V63" s="84"/>
      <c r="W63" s="84">
        <v>8</v>
      </c>
      <c r="X63" s="44">
        <f t="shared" si="1"/>
        <v>0.2</v>
      </c>
      <c r="Y63" s="84"/>
      <c r="Z63" s="44">
        <f t="shared" si="2"/>
        <v>0</v>
      </c>
      <c r="AA63" s="73">
        <f t="shared" si="3"/>
        <v>7.375</v>
      </c>
      <c r="AB63" s="8"/>
      <c r="AC63" s="5"/>
    </row>
    <row r="64" spans="1:29" ht="16.5" customHeight="1">
      <c r="A64" s="39"/>
      <c r="B64" s="76" t="s">
        <v>210</v>
      </c>
      <c r="C64" s="41">
        <v>52</v>
      </c>
      <c r="D64" s="42">
        <f t="shared" si="0"/>
        <v>1.7333333333333334</v>
      </c>
      <c r="E64" s="61">
        <v>30</v>
      </c>
      <c r="F64" s="122">
        <v>8</v>
      </c>
      <c r="G64" s="113">
        <v>22</v>
      </c>
      <c r="H64" s="113">
        <v>9</v>
      </c>
      <c r="I64" s="123">
        <f t="shared" si="4"/>
        <v>0.3</v>
      </c>
      <c r="J64" s="146">
        <v>13</v>
      </c>
      <c r="K64" s="144">
        <v>47</v>
      </c>
      <c r="L64" s="144">
        <v>60</v>
      </c>
      <c r="M64" s="144">
        <v>17</v>
      </c>
      <c r="N64" s="145">
        <v>0.3</v>
      </c>
      <c r="O64" s="146">
        <v>17</v>
      </c>
      <c r="P64" s="144">
        <v>61</v>
      </c>
      <c r="Q64" s="144">
        <v>78</v>
      </c>
      <c r="R64" s="144">
        <v>27</v>
      </c>
      <c r="S64" s="145">
        <v>0.3</v>
      </c>
      <c r="T64" s="43">
        <v>181</v>
      </c>
      <c r="U64" s="84"/>
      <c r="V64" s="84"/>
      <c r="W64" s="84">
        <v>10</v>
      </c>
      <c r="X64" s="44">
        <f t="shared" si="1"/>
        <v>0.3333333333333333</v>
      </c>
      <c r="Y64" s="84"/>
      <c r="Z64" s="44">
        <f t="shared" si="2"/>
        <v>0</v>
      </c>
      <c r="AA64" s="73">
        <f t="shared" si="3"/>
        <v>6.033333333333333</v>
      </c>
      <c r="AB64" s="8"/>
      <c r="AC64" s="5"/>
    </row>
    <row r="65" spans="1:29" ht="16.5" customHeight="1">
      <c r="A65" s="39"/>
      <c r="B65" s="76" t="s">
        <v>211</v>
      </c>
      <c r="C65" s="41">
        <v>34</v>
      </c>
      <c r="D65" s="42">
        <f t="shared" si="0"/>
        <v>2</v>
      </c>
      <c r="E65" s="61">
        <v>17</v>
      </c>
      <c r="F65" s="122">
        <v>4</v>
      </c>
      <c r="G65" s="113">
        <v>13</v>
      </c>
      <c r="H65" s="113">
        <v>9</v>
      </c>
      <c r="I65" s="123">
        <f t="shared" si="4"/>
        <v>0.5294117647058824</v>
      </c>
      <c r="J65" s="146">
        <v>5</v>
      </c>
      <c r="K65" s="144">
        <v>40</v>
      </c>
      <c r="L65" s="144">
        <v>45</v>
      </c>
      <c r="M65" s="144">
        <v>10</v>
      </c>
      <c r="N65" s="145">
        <v>0.2</v>
      </c>
      <c r="O65" s="146">
        <v>7</v>
      </c>
      <c r="P65" s="144">
        <v>40</v>
      </c>
      <c r="Q65" s="144">
        <v>47</v>
      </c>
      <c r="R65" s="144">
        <v>12</v>
      </c>
      <c r="S65" s="145">
        <v>0.3</v>
      </c>
      <c r="T65" s="43">
        <v>118</v>
      </c>
      <c r="U65" s="84"/>
      <c r="V65" s="84"/>
      <c r="W65" s="84">
        <v>6</v>
      </c>
      <c r="X65" s="44">
        <f t="shared" si="1"/>
        <v>0.35294117647058826</v>
      </c>
      <c r="Y65" s="84"/>
      <c r="Z65" s="44">
        <f t="shared" si="2"/>
        <v>0</v>
      </c>
      <c r="AA65" s="73">
        <f t="shared" si="3"/>
        <v>6.9411764705882355</v>
      </c>
      <c r="AB65" s="8"/>
      <c r="AC65" s="5"/>
    </row>
    <row r="66" spans="1:29" ht="16.5" customHeight="1">
      <c r="A66" s="39"/>
      <c r="B66" s="86" t="s">
        <v>212</v>
      </c>
      <c r="C66" s="45">
        <v>30</v>
      </c>
      <c r="D66" s="46">
        <f t="shared" si="0"/>
        <v>1.0714285714285714</v>
      </c>
      <c r="E66" s="78">
        <v>28</v>
      </c>
      <c r="F66" s="125">
        <v>5</v>
      </c>
      <c r="G66" s="115">
        <v>23</v>
      </c>
      <c r="H66" s="115">
        <v>9</v>
      </c>
      <c r="I66" s="126">
        <f t="shared" si="4"/>
        <v>0.32142857142857145</v>
      </c>
      <c r="J66" s="149">
        <v>7</v>
      </c>
      <c r="K66" s="147">
        <v>90</v>
      </c>
      <c r="L66" s="147">
        <v>97</v>
      </c>
      <c r="M66" s="147">
        <v>18</v>
      </c>
      <c r="N66" s="148">
        <v>0.2</v>
      </c>
      <c r="O66" s="149">
        <v>7</v>
      </c>
      <c r="P66" s="147">
        <v>95</v>
      </c>
      <c r="Q66" s="147">
        <v>102</v>
      </c>
      <c r="R66" s="147">
        <v>18</v>
      </c>
      <c r="S66" s="148">
        <v>0.2</v>
      </c>
      <c r="T66" s="47">
        <v>142</v>
      </c>
      <c r="U66" s="150"/>
      <c r="V66" s="150"/>
      <c r="W66" s="150">
        <v>19</v>
      </c>
      <c r="X66" s="48">
        <f t="shared" si="1"/>
        <v>0.6785714285714286</v>
      </c>
      <c r="Y66" s="150"/>
      <c r="Z66" s="48">
        <f t="shared" si="2"/>
        <v>0</v>
      </c>
      <c r="AA66" s="79">
        <f t="shared" si="3"/>
        <v>5.071428571428571</v>
      </c>
      <c r="AB66" s="49"/>
      <c r="AC66" s="5"/>
    </row>
    <row r="67" spans="1:29" ht="16.5" customHeight="1">
      <c r="A67" s="39"/>
      <c r="B67" s="50" t="s">
        <v>148</v>
      </c>
      <c r="C67" s="80">
        <f aca="true" t="shared" si="10" ref="C67:H67">SUM(C62:C66)</f>
        <v>289</v>
      </c>
      <c r="D67" s="52">
        <f t="shared" si="0"/>
        <v>2.2578125</v>
      </c>
      <c r="E67" s="81">
        <f t="shared" si="10"/>
        <v>128</v>
      </c>
      <c r="F67" s="127">
        <f t="shared" si="10"/>
        <v>25</v>
      </c>
      <c r="G67" s="127">
        <f t="shared" si="10"/>
        <v>103</v>
      </c>
      <c r="H67" s="127">
        <f t="shared" si="10"/>
        <v>49</v>
      </c>
      <c r="I67" s="119">
        <f t="shared" si="4"/>
        <v>0.3828125</v>
      </c>
      <c r="J67" s="80">
        <f>SUM(J62:J66)</f>
        <v>40</v>
      </c>
      <c r="K67" s="80">
        <f>SUM(K62:K66)</f>
        <v>304</v>
      </c>
      <c r="L67" s="80">
        <f>SUM(L62:L66)</f>
        <v>344</v>
      </c>
      <c r="M67" s="80">
        <f>SUM(M62:M66)</f>
        <v>84</v>
      </c>
      <c r="N67" s="154">
        <f>M67/L67</f>
        <v>0.2441860465116279</v>
      </c>
      <c r="O67" s="80">
        <f>SUM(O62:O66)</f>
        <v>57</v>
      </c>
      <c r="P67" s="80">
        <f>SUM(P62:P66)</f>
        <v>341</v>
      </c>
      <c r="Q67" s="80">
        <f>SUM(Q62:Q66)</f>
        <v>398</v>
      </c>
      <c r="R67" s="80">
        <f>SUM(R62:R66)</f>
        <v>105</v>
      </c>
      <c r="S67" s="154">
        <f>R67/Q67</f>
        <v>0.2638190954773869</v>
      </c>
      <c r="T67" s="80">
        <f>SUM(T62:T66)</f>
        <v>831</v>
      </c>
      <c r="U67" s="81">
        <f>SUM(U62:U66)</f>
        <v>0</v>
      </c>
      <c r="V67" s="80">
        <f>SUM(V62:V66)</f>
        <v>0</v>
      </c>
      <c r="W67" s="80">
        <f>SUM(W62:W66)</f>
        <v>43</v>
      </c>
      <c r="X67" s="53">
        <f t="shared" si="1"/>
        <v>0.3359375</v>
      </c>
      <c r="Y67" s="80">
        <f>SUM(Y62:Y66)</f>
        <v>0</v>
      </c>
      <c r="Z67" s="53">
        <f t="shared" si="2"/>
        <v>0</v>
      </c>
      <c r="AA67" s="54">
        <f t="shared" si="3"/>
        <v>6.4921875</v>
      </c>
      <c r="AB67" s="69"/>
      <c r="AC67" s="56"/>
    </row>
    <row r="68" spans="1:29" ht="16.5" customHeight="1">
      <c r="A68" s="58" t="s">
        <v>149</v>
      </c>
      <c r="B68" s="85" t="s">
        <v>213</v>
      </c>
      <c r="C68" s="35">
        <v>66</v>
      </c>
      <c r="D68" s="36">
        <f t="shared" si="0"/>
        <v>1.7837837837837838</v>
      </c>
      <c r="E68" s="59">
        <v>37</v>
      </c>
      <c r="F68" s="120">
        <v>7</v>
      </c>
      <c r="G68" s="111">
        <v>30</v>
      </c>
      <c r="H68" s="111">
        <v>4</v>
      </c>
      <c r="I68" s="121">
        <f t="shared" si="4"/>
        <v>0.10810810810810811</v>
      </c>
      <c r="J68" s="143">
        <v>8</v>
      </c>
      <c r="K68" s="141">
        <v>80</v>
      </c>
      <c r="L68" s="141">
        <v>88</v>
      </c>
      <c r="M68" s="141">
        <v>4</v>
      </c>
      <c r="N68" s="142">
        <v>0</v>
      </c>
      <c r="O68" s="143">
        <v>12</v>
      </c>
      <c r="P68" s="141">
        <v>93</v>
      </c>
      <c r="Q68" s="141">
        <v>105</v>
      </c>
      <c r="R68" s="141">
        <v>4</v>
      </c>
      <c r="S68" s="142">
        <v>0</v>
      </c>
      <c r="T68" s="37">
        <v>411</v>
      </c>
      <c r="U68" s="82"/>
      <c r="V68" s="82"/>
      <c r="W68" s="82">
        <v>11</v>
      </c>
      <c r="X68" s="38">
        <f t="shared" si="1"/>
        <v>0.2972972972972973</v>
      </c>
      <c r="Y68" s="82"/>
      <c r="Z68" s="38">
        <f t="shared" si="2"/>
        <v>0</v>
      </c>
      <c r="AA68" s="71">
        <f t="shared" si="3"/>
        <v>11.108108108108109</v>
      </c>
      <c r="AB68" s="14"/>
      <c r="AC68" s="5"/>
    </row>
    <row r="69" spans="1:29" ht="16.5" customHeight="1">
      <c r="A69" s="39" t="s">
        <v>151</v>
      </c>
      <c r="B69" s="76" t="s">
        <v>214</v>
      </c>
      <c r="C69" s="41">
        <v>25</v>
      </c>
      <c r="D69" s="42">
        <f t="shared" si="0"/>
        <v>1.1904761904761905</v>
      </c>
      <c r="E69" s="61">
        <v>21</v>
      </c>
      <c r="F69" s="122">
        <v>6</v>
      </c>
      <c r="G69" s="113">
        <v>15</v>
      </c>
      <c r="H69" s="113">
        <v>5</v>
      </c>
      <c r="I69" s="123">
        <f t="shared" si="4"/>
        <v>0.23809523809523808</v>
      </c>
      <c r="J69" s="146">
        <v>9</v>
      </c>
      <c r="K69" s="144">
        <v>71</v>
      </c>
      <c r="L69" s="144">
        <v>80</v>
      </c>
      <c r="M69" s="144">
        <v>24</v>
      </c>
      <c r="N69" s="145">
        <v>0.3</v>
      </c>
      <c r="O69" s="146">
        <v>9</v>
      </c>
      <c r="P69" s="144">
        <v>85</v>
      </c>
      <c r="Q69" s="144">
        <v>94</v>
      </c>
      <c r="R69" s="144">
        <v>24</v>
      </c>
      <c r="S69" s="145">
        <v>0.3</v>
      </c>
      <c r="T69" s="43">
        <v>182</v>
      </c>
      <c r="U69" s="84"/>
      <c r="V69" s="84"/>
      <c r="W69" s="84">
        <v>16</v>
      </c>
      <c r="X69" s="44">
        <f t="shared" si="1"/>
        <v>0.7619047619047619</v>
      </c>
      <c r="Y69" s="84"/>
      <c r="Z69" s="44">
        <f t="shared" si="2"/>
        <v>0</v>
      </c>
      <c r="AA69" s="73">
        <f t="shared" si="3"/>
        <v>8.666666666666666</v>
      </c>
      <c r="AB69" s="8"/>
      <c r="AC69" s="5"/>
    </row>
    <row r="70" spans="1:29" ht="16.5" customHeight="1">
      <c r="A70" s="39"/>
      <c r="B70" s="86" t="s">
        <v>215</v>
      </c>
      <c r="C70" s="64">
        <v>14</v>
      </c>
      <c r="D70" s="46">
        <f t="shared" si="0"/>
        <v>0.6666666666666666</v>
      </c>
      <c r="E70" s="65">
        <v>21</v>
      </c>
      <c r="F70" s="125">
        <v>4</v>
      </c>
      <c r="G70" s="115">
        <v>17</v>
      </c>
      <c r="H70" s="115">
        <v>4</v>
      </c>
      <c r="I70" s="126">
        <f t="shared" si="4"/>
        <v>0.19047619047619047</v>
      </c>
      <c r="J70" s="158">
        <v>9</v>
      </c>
      <c r="K70" s="159">
        <v>63</v>
      </c>
      <c r="L70" s="159">
        <v>71</v>
      </c>
      <c r="M70" s="159">
        <v>26</v>
      </c>
      <c r="N70" s="160">
        <v>0.4</v>
      </c>
      <c r="O70" s="158">
        <v>12</v>
      </c>
      <c r="P70" s="159">
        <v>78</v>
      </c>
      <c r="Q70" s="159">
        <v>90</v>
      </c>
      <c r="R70" s="159">
        <v>26</v>
      </c>
      <c r="S70" s="160">
        <v>0.3</v>
      </c>
      <c r="T70" s="47">
        <v>86</v>
      </c>
      <c r="U70" s="150"/>
      <c r="V70" s="150"/>
      <c r="W70" s="150">
        <v>17</v>
      </c>
      <c r="X70" s="48">
        <f t="shared" si="1"/>
        <v>0.8095238095238095</v>
      </c>
      <c r="Y70" s="150"/>
      <c r="Z70" s="48">
        <f t="shared" si="2"/>
        <v>0</v>
      </c>
      <c r="AA70" s="79">
        <f t="shared" si="3"/>
        <v>4.095238095238095</v>
      </c>
      <c r="AB70" s="8"/>
      <c r="AC70" s="5"/>
    </row>
    <row r="71" spans="1:29" ht="16.5" customHeight="1">
      <c r="A71" s="89"/>
      <c r="B71" s="50" t="s">
        <v>153</v>
      </c>
      <c r="C71" s="66">
        <f aca="true" t="shared" si="11" ref="C71:H71">SUM(C68:C70)</f>
        <v>105</v>
      </c>
      <c r="D71" s="67">
        <f t="shared" si="0"/>
        <v>1.3291139240506329</v>
      </c>
      <c r="E71" s="68">
        <f t="shared" si="11"/>
        <v>79</v>
      </c>
      <c r="F71" s="124">
        <f t="shared" si="11"/>
        <v>17</v>
      </c>
      <c r="G71" s="124">
        <f t="shared" si="11"/>
        <v>62</v>
      </c>
      <c r="H71" s="124">
        <f t="shared" si="11"/>
        <v>13</v>
      </c>
      <c r="I71" s="119">
        <f t="shared" si="4"/>
        <v>0.16455696202531644</v>
      </c>
      <c r="J71" s="66">
        <f>SUM(J68:J70)</f>
        <v>26</v>
      </c>
      <c r="K71" s="66">
        <f>SUM(K68:K70)</f>
        <v>214</v>
      </c>
      <c r="L71" s="66">
        <f>SUM(L68:L70)</f>
        <v>239</v>
      </c>
      <c r="M71" s="66">
        <f>SUM(M68:M70)</f>
        <v>54</v>
      </c>
      <c r="N71" s="164">
        <f>M71/L71</f>
        <v>0.22594142259414227</v>
      </c>
      <c r="O71" s="66">
        <f>SUM(O68:O70)</f>
        <v>33</v>
      </c>
      <c r="P71" s="66">
        <f>SUM(P68:P70)</f>
        <v>256</v>
      </c>
      <c r="Q71" s="66">
        <f>SUM(Q68:Q70)</f>
        <v>289</v>
      </c>
      <c r="R71" s="66">
        <f>SUM(R68:R70)</f>
        <v>54</v>
      </c>
      <c r="S71" s="164">
        <f>R71/Q71</f>
        <v>0.18685121107266436</v>
      </c>
      <c r="T71" s="66">
        <f>SUM(T68:T70)</f>
        <v>679</v>
      </c>
      <c r="U71" s="66">
        <f>SUM(U68:U70)</f>
        <v>0</v>
      </c>
      <c r="V71" s="66">
        <f>SUM(V68:V70)</f>
        <v>0</v>
      </c>
      <c r="W71" s="66">
        <f>SUM(W68:W70)</f>
        <v>44</v>
      </c>
      <c r="X71" s="53">
        <f t="shared" si="1"/>
        <v>0.5569620253164557</v>
      </c>
      <c r="Y71" s="66">
        <f>SUM(Y68:Y70)</f>
        <v>0</v>
      </c>
      <c r="Z71" s="53">
        <f t="shared" si="2"/>
        <v>0</v>
      </c>
      <c r="AA71" s="90">
        <f t="shared" si="3"/>
        <v>8.594936708860759</v>
      </c>
      <c r="AB71" s="91"/>
      <c r="AC71" s="92"/>
    </row>
  </sheetData>
  <sheetProtection/>
  <mergeCells count="15">
    <mergeCell ref="Z3:Z4"/>
    <mergeCell ref="AA3:AA4"/>
    <mergeCell ref="T3:T4"/>
    <mergeCell ref="U3:U4"/>
    <mergeCell ref="V3:V4"/>
    <mergeCell ref="W3:W4"/>
    <mergeCell ref="X3:X4"/>
    <mergeCell ref="Y3:Y4"/>
    <mergeCell ref="F2:I2"/>
    <mergeCell ref="K2:N2"/>
    <mergeCell ref="O2:R2"/>
    <mergeCell ref="C3:C4"/>
    <mergeCell ref="D3:D4"/>
    <mergeCell ref="E3:E4"/>
    <mergeCell ref="F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3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9.625" style="95" customWidth="1"/>
    <col min="2" max="2" width="20.625" style="95" customWidth="1"/>
    <col min="3" max="4" width="8.00390625" style="102" hidden="1" customWidth="1"/>
    <col min="5" max="5" width="8.625" style="102" customWidth="1"/>
    <col min="6" max="8" width="8.625" style="165" customWidth="1"/>
    <col min="9" max="9" width="8.625" style="166" customWidth="1"/>
    <col min="10" max="10" width="8.625" style="104" customWidth="1"/>
    <col min="11" max="11" width="8.625" style="104" hidden="1" customWidth="1"/>
    <col min="12" max="12" width="8.625" style="129" hidden="1" customWidth="1"/>
    <col min="13" max="13" width="8.625" style="104" customWidth="1"/>
    <col min="14" max="14" width="8.625" style="95" customWidth="1"/>
    <col min="15" max="15" width="6.125" style="95" customWidth="1"/>
    <col min="16" max="16384" width="9.00390625" style="95" customWidth="1"/>
  </cols>
  <sheetData>
    <row r="1" ht="19.5" customHeight="1"/>
    <row r="2" spans="1:15" s="6" customFormat="1" ht="16.5" customHeight="1">
      <c r="A2" s="7"/>
      <c r="B2" s="14"/>
      <c r="C2" s="167"/>
      <c r="D2" s="168"/>
      <c r="E2" s="169"/>
      <c r="F2" s="446" t="s">
        <v>81</v>
      </c>
      <c r="G2" s="447"/>
      <c r="H2" s="447"/>
      <c r="I2" s="447"/>
      <c r="J2" s="13"/>
      <c r="K2" s="170"/>
      <c r="L2" s="171"/>
      <c r="M2" s="13"/>
      <c r="N2" s="172"/>
      <c r="O2" s="5"/>
    </row>
    <row r="3" spans="1:15" s="6" customFormat="1" ht="49.5" customHeight="1">
      <c r="A3" s="173" t="s">
        <v>1</v>
      </c>
      <c r="B3" s="174" t="s">
        <v>2</v>
      </c>
      <c r="C3" s="175" t="s">
        <v>299</v>
      </c>
      <c r="D3" s="175" t="s">
        <v>218</v>
      </c>
      <c r="E3" s="176" t="s">
        <v>263</v>
      </c>
      <c r="F3" s="238" t="s">
        <v>4</v>
      </c>
      <c r="G3" s="239" t="s">
        <v>5</v>
      </c>
      <c r="H3" s="239" t="s">
        <v>83</v>
      </c>
      <c r="I3" s="240" t="s">
        <v>219</v>
      </c>
      <c r="J3" s="20" t="s">
        <v>264</v>
      </c>
      <c r="K3" s="177" t="s">
        <v>265</v>
      </c>
      <c r="L3" s="178" t="s">
        <v>266</v>
      </c>
      <c r="M3" s="179" t="s">
        <v>84</v>
      </c>
      <c r="N3" s="180" t="s">
        <v>9</v>
      </c>
      <c r="O3" s="5"/>
    </row>
    <row r="4" spans="1:15" s="32" customFormat="1" ht="27" customHeight="1">
      <c r="A4" s="173"/>
      <c r="B4" s="181" t="s">
        <v>85</v>
      </c>
      <c r="C4" s="26">
        <f>SUM(C7,C11,C24,C29,C37,C39,C46,C50)</f>
        <v>1349</v>
      </c>
      <c r="D4" s="27">
        <f>C4/E4</f>
        <v>5.668067226890757</v>
      </c>
      <c r="E4" s="182">
        <f>SUM(E7,E11,E24,E29,E37,E39,E46,E50)</f>
        <v>238</v>
      </c>
      <c r="F4" s="183">
        <f>SUM(F7,F11,F24,F29,F37,F39,F46,F50)</f>
        <v>136</v>
      </c>
      <c r="G4" s="183">
        <f>SUM(G7,G11,G24,G29,G37,G39,G46,G50)</f>
        <v>102</v>
      </c>
      <c r="H4" s="183">
        <f>SUM(H7,H11,H24,H29,H37,H39,H46,H50)</f>
        <v>136</v>
      </c>
      <c r="I4" s="184">
        <f>H4/E4</f>
        <v>0.5714285714285714</v>
      </c>
      <c r="J4" s="26">
        <f>SUM(J7,J11,J24,J29,J37,J39,J46,J50)</f>
        <v>801</v>
      </c>
      <c r="K4" s="26">
        <f>SUM(K7,K11,K24,K29,K37,K39,K46,K50)</f>
        <v>137</v>
      </c>
      <c r="L4" s="29">
        <f aca="true" t="shared" si="0" ref="L4:L49">K4/E4</f>
        <v>0.5756302521008403</v>
      </c>
      <c r="M4" s="26">
        <f>J4/E4</f>
        <v>3.365546218487395</v>
      </c>
      <c r="N4" s="185"/>
      <c r="O4" s="31"/>
    </row>
    <row r="5" spans="1:15" s="6" customFormat="1" ht="16.5" customHeight="1">
      <c r="A5" s="248" t="s">
        <v>220</v>
      </c>
      <c r="B5" s="186" t="s">
        <v>221</v>
      </c>
      <c r="C5" s="35">
        <v>39</v>
      </c>
      <c r="D5" s="187">
        <f>C5/E5</f>
        <v>4.875</v>
      </c>
      <c r="E5" s="59">
        <v>8</v>
      </c>
      <c r="F5" s="188">
        <v>6</v>
      </c>
      <c r="G5" s="189">
        <v>2</v>
      </c>
      <c r="H5" s="190">
        <v>5</v>
      </c>
      <c r="I5" s="119">
        <f aca="true" t="shared" si="1" ref="I5:I50">H5/E5</f>
        <v>0.625</v>
      </c>
      <c r="J5" s="35">
        <v>20</v>
      </c>
      <c r="K5" s="191">
        <v>1</v>
      </c>
      <c r="L5" s="192">
        <f t="shared" si="0"/>
        <v>0.125</v>
      </c>
      <c r="M5" s="187">
        <f>J5/E5</f>
        <v>2.5</v>
      </c>
      <c r="N5" s="172"/>
      <c r="O5" s="5"/>
    </row>
    <row r="6" spans="1:15" s="6" customFormat="1" ht="16.5" customHeight="1">
      <c r="A6" s="249" t="s">
        <v>88</v>
      </c>
      <c r="B6" s="193" t="s">
        <v>222</v>
      </c>
      <c r="C6" s="45">
        <v>27</v>
      </c>
      <c r="D6" s="194">
        <f>C6/E6</f>
        <v>5.4</v>
      </c>
      <c r="E6" s="78">
        <v>5</v>
      </c>
      <c r="F6" s="195">
        <v>0</v>
      </c>
      <c r="G6" s="196">
        <v>5</v>
      </c>
      <c r="H6" s="197">
        <v>0</v>
      </c>
      <c r="I6" s="119">
        <f t="shared" si="1"/>
        <v>0</v>
      </c>
      <c r="J6" s="45">
        <v>16</v>
      </c>
      <c r="K6" s="198">
        <v>0</v>
      </c>
      <c r="L6" s="199">
        <f t="shared" si="0"/>
        <v>0</v>
      </c>
      <c r="M6" s="200">
        <f>J6/E6</f>
        <v>3.2</v>
      </c>
      <c r="N6" s="201"/>
      <c r="O6" s="5"/>
    </row>
    <row r="7" spans="1:15" s="57" customFormat="1" ht="16.5" customHeight="1">
      <c r="A7" s="250"/>
      <c r="B7" s="202" t="s">
        <v>223</v>
      </c>
      <c r="C7" s="80">
        <f>SUM(C5:C6)</f>
        <v>66</v>
      </c>
      <c r="D7" s="66">
        <f>C7/E7</f>
        <v>5.076923076923077</v>
      </c>
      <c r="E7" s="203">
        <f>SUM(E5:E6)</f>
        <v>13</v>
      </c>
      <c r="F7" s="204">
        <f>SUM(F5:F6)</f>
        <v>6</v>
      </c>
      <c r="G7" s="204">
        <f>SUM(G5:G6)</f>
        <v>7</v>
      </c>
      <c r="H7" s="204">
        <f>SUM(H5:H6)</f>
        <v>5</v>
      </c>
      <c r="I7" s="119">
        <f t="shared" si="1"/>
        <v>0.38461538461538464</v>
      </c>
      <c r="J7" s="80">
        <f>SUM(J5:J6)</f>
        <v>36</v>
      </c>
      <c r="K7" s="80">
        <v>1</v>
      </c>
      <c r="L7" s="205">
        <f t="shared" si="0"/>
        <v>0.07692307692307693</v>
      </c>
      <c r="M7" s="66">
        <f>J7/E7</f>
        <v>2.769230769230769</v>
      </c>
      <c r="N7" s="206"/>
      <c r="O7" s="56"/>
    </row>
    <row r="8" spans="1:15" s="6" customFormat="1" ht="16.5" customHeight="1">
      <c r="A8" s="251" t="s">
        <v>224</v>
      </c>
      <c r="B8" s="186" t="s">
        <v>225</v>
      </c>
      <c r="C8" s="35">
        <v>14</v>
      </c>
      <c r="D8" s="187">
        <f aca="true" t="shared" si="2" ref="D8:D49">C8/E8</f>
        <v>2.8</v>
      </c>
      <c r="E8" s="59">
        <v>5</v>
      </c>
      <c r="F8" s="188">
        <v>3</v>
      </c>
      <c r="G8" s="189">
        <v>2</v>
      </c>
      <c r="H8" s="190">
        <v>1</v>
      </c>
      <c r="I8" s="119">
        <f t="shared" si="1"/>
        <v>0.2</v>
      </c>
      <c r="J8" s="35">
        <v>9</v>
      </c>
      <c r="K8" s="191">
        <v>1</v>
      </c>
      <c r="L8" s="192">
        <f t="shared" si="0"/>
        <v>0.2</v>
      </c>
      <c r="M8" s="187">
        <f>J8/E8</f>
        <v>1.8</v>
      </c>
      <c r="N8" s="172"/>
      <c r="O8" s="5"/>
    </row>
    <row r="9" spans="1:15" s="6" customFormat="1" ht="16.5" customHeight="1">
      <c r="A9" s="249" t="s">
        <v>96</v>
      </c>
      <c r="B9" s="207" t="s">
        <v>226</v>
      </c>
      <c r="C9" s="41">
        <v>27</v>
      </c>
      <c r="D9" s="194">
        <f t="shared" si="2"/>
        <v>3</v>
      </c>
      <c r="E9" s="61">
        <v>9</v>
      </c>
      <c r="F9" s="208">
        <v>8</v>
      </c>
      <c r="G9" s="209">
        <v>1</v>
      </c>
      <c r="H9" s="210">
        <v>0</v>
      </c>
      <c r="I9" s="119">
        <f t="shared" si="1"/>
        <v>0</v>
      </c>
      <c r="J9" s="41">
        <v>38</v>
      </c>
      <c r="K9" s="211">
        <v>0</v>
      </c>
      <c r="L9" s="212">
        <f t="shared" si="0"/>
        <v>0</v>
      </c>
      <c r="M9" s="194">
        <f aca="true" t="shared" si="3" ref="M9:M36">J9/E9</f>
        <v>4.222222222222222</v>
      </c>
      <c r="N9" s="213"/>
      <c r="O9" s="5"/>
    </row>
    <row r="10" spans="1:15" s="6" customFormat="1" ht="16.5" customHeight="1">
      <c r="A10" s="249"/>
      <c r="B10" s="193" t="s">
        <v>227</v>
      </c>
      <c r="C10" s="45">
        <v>26</v>
      </c>
      <c r="D10" s="200">
        <f t="shared" si="2"/>
        <v>6.5</v>
      </c>
      <c r="E10" s="78">
        <v>4</v>
      </c>
      <c r="F10" s="195">
        <v>3</v>
      </c>
      <c r="G10" s="196">
        <v>1</v>
      </c>
      <c r="H10" s="197">
        <v>1</v>
      </c>
      <c r="I10" s="119">
        <f t="shared" si="1"/>
        <v>0.25</v>
      </c>
      <c r="J10" s="45">
        <v>23</v>
      </c>
      <c r="K10" s="198">
        <v>0</v>
      </c>
      <c r="L10" s="212">
        <f t="shared" si="0"/>
        <v>0</v>
      </c>
      <c r="M10" s="200">
        <f t="shared" si="3"/>
        <v>5.75</v>
      </c>
      <c r="N10" s="201"/>
      <c r="O10" s="5"/>
    </row>
    <row r="11" spans="1:15" s="57" customFormat="1" ht="16.5" customHeight="1">
      <c r="A11" s="250"/>
      <c r="B11" s="202" t="s">
        <v>223</v>
      </c>
      <c r="C11" s="80">
        <f>SUM(C8:C10)</f>
        <v>67</v>
      </c>
      <c r="D11" s="66">
        <f>C11/E11</f>
        <v>3.7222222222222223</v>
      </c>
      <c r="E11" s="81">
        <f>SUM(E8:E10)</f>
        <v>18</v>
      </c>
      <c r="F11" s="214">
        <f>SUM(F8:F10)</f>
        <v>14</v>
      </c>
      <c r="G11" s="214">
        <f>SUM(G8:G10)</f>
        <v>4</v>
      </c>
      <c r="H11" s="214">
        <f>SUM(H8:H10)</f>
        <v>2</v>
      </c>
      <c r="I11" s="119">
        <f t="shared" si="1"/>
        <v>0.1111111111111111</v>
      </c>
      <c r="J11" s="80">
        <f>SUM(J8:J10)</f>
        <v>70</v>
      </c>
      <c r="K11" s="80">
        <f>SUM(K8:K10)</f>
        <v>1</v>
      </c>
      <c r="L11" s="205">
        <f t="shared" si="0"/>
        <v>0.05555555555555555</v>
      </c>
      <c r="M11" s="66">
        <f>J11/E11</f>
        <v>3.888888888888889</v>
      </c>
      <c r="N11" s="206"/>
      <c r="O11" s="56"/>
    </row>
    <row r="12" spans="1:15" s="6" customFormat="1" ht="16.5" customHeight="1">
      <c r="A12" s="251" t="s">
        <v>103</v>
      </c>
      <c r="B12" s="186" t="s">
        <v>228</v>
      </c>
      <c r="C12" s="35">
        <v>21</v>
      </c>
      <c r="D12" s="194">
        <f t="shared" si="2"/>
        <v>3.5</v>
      </c>
      <c r="E12" s="59">
        <v>6</v>
      </c>
      <c r="F12" s="188">
        <v>5</v>
      </c>
      <c r="G12" s="189">
        <v>1</v>
      </c>
      <c r="H12" s="190">
        <v>5</v>
      </c>
      <c r="I12" s="119">
        <f t="shared" si="1"/>
        <v>0.8333333333333334</v>
      </c>
      <c r="J12" s="35">
        <v>8</v>
      </c>
      <c r="K12" s="191">
        <v>10</v>
      </c>
      <c r="L12" s="212">
        <f t="shared" si="0"/>
        <v>1.6666666666666667</v>
      </c>
      <c r="M12" s="187">
        <f t="shared" si="3"/>
        <v>1.3333333333333333</v>
      </c>
      <c r="N12" s="172"/>
      <c r="O12" s="5"/>
    </row>
    <row r="13" spans="1:15" s="6" customFormat="1" ht="16.5" customHeight="1">
      <c r="A13" s="249" t="s">
        <v>105</v>
      </c>
      <c r="B13" s="207" t="s">
        <v>229</v>
      </c>
      <c r="C13" s="41">
        <v>38</v>
      </c>
      <c r="D13" s="194">
        <f t="shared" si="2"/>
        <v>2.111111111111111</v>
      </c>
      <c r="E13" s="61">
        <v>18</v>
      </c>
      <c r="F13" s="208">
        <v>12</v>
      </c>
      <c r="G13" s="209">
        <v>6</v>
      </c>
      <c r="H13" s="210">
        <v>4</v>
      </c>
      <c r="I13" s="119">
        <f t="shared" si="1"/>
        <v>0.2222222222222222</v>
      </c>
      <c r="J13" s="41">
        <v>39</v>
      </c>
      <c r="K13" s="211">
        <v>11</v>
      </c>
      <c r="L13" s="212">
        <f t="shared" si="0"/>
        <v>0.6111111111111112</v>
      </c>
      <c r="M13" s="194">
        <f t="shared" si="3"/>
        <v>2.1666666666666665</v>
      </c>
      <c r="N13" s="213"/>
      <c r="O13" s="5"/>
    </row>
    <row r="14" spans="1:15" s="6" customFormat="1" ht="16.5" customHeight="1">
      <c r="A14" s="249"/>
      <c r="B14" s="207" t="s">
        <v>230</v>
      </c>
      <c r="C14" s="41">
        <v>27</v>
      </c>
      <c r="D14" s="194">
        <f t="shared" si="2"/>
        <v>6.75</v>
      </c>
      <c r="E14" s="61">
        <v>4</v>
      </c>
      <c r="F14" s="208">
        <v>3</v>
      </c>
      <c r="G14" s="209">
        <v>1</v>
      </c>
      <c r="H14" s="210">
        <v>3</v>
      </c>
      <c r="I14" s="119">
        <f t="shared" si="1"/>
        <v>0.75</v>
      </c>
      <c r="J14" s="41">
        <v>12</v>
      </c>
      <c r="K14" s="211">
        <v>6</v>
      </c>
      <c r="L14" s="212">
        <f t="shared" si="0"/>
        <v>1.5</v>
      </c>
      <c r="M14" s="194">
        <f t="shared" si="3"/>
        <v>3</v>
      </c>
      <c r="N14" s="213"/>
      <c r="O14" s="5"/>
    </row>
    <row r="15" spans="1:15" s="6" customFormat="1" ht="16.5" customHeight="1">
      <c r="A15" s="249"/>
      <c r="B15" s="207" t="s">
        <v>231</v>
      </c>
      <c r="C15" s="41">
        <v>17</v>
      </c>
      <c r="D15" s="194">
        <f t="shared" si="2"/>
        <v>4.25</v>
      </c>
      <c r="E15" s="61">
        <v>4</v>
      </c>
      <c r="F15" s="208">
        <v>3</v>
      </c>
      <c r="G15" s="209">
        <v>1</v>
      </c>
      <c r="H15" s="210">
        <v>0</v>
      </c>
      <c r="I15" s="119">
        <f t="shared" si="1"/>
        <v>0</v>
      </c>
      <c r="J15" s="41">
        <v>7</v>
      </c>
      <c r="K15" s="211">
        <v>1</v>
      </c>
      <c r="L15" s="212">
        <f t="shared" si="0"/>
        <v>0.25</v>
      </c>
      <c r="M15" s="194">
        <f t="shared" si="3"/>
        <v>1.75</v>
      </c>
      <c r="N15" s="213"/>
      <c r="O15" s="5"/>
    </row>
    <row r="16" spans="1:15" s="6" customFormat="1" ht="16.5" customHeight="1">
      <c r="A16" s="249"/>
      <c r="B16" s="207" t="s">
        <v>232</v>
      </c>
      <c r="C16" s="41">
        <v>21</v>
      </c>
      <c r="D16" s="194">
        <f t="shared" si="2"/>
        <v>10.5</v>
      </c>
      <c r="E16" s="61">
        <v>2</v>
      </c>
      <c r="F16" s="208">
        <v>2</v>
      </c>
      <c r="G16" s="209">
        <v>0</v>
      </c>
      <c r="H16" s="210">
        <v>2</v>
      </c>
      <c r="I16" s="119">
        <f t="shared" si="1"/>
        <v>1</v>
      </c>
      <c r="J16" s="41">
        <v>6</v>
      </c>
      <c r="K16" s="211">
        <v>0</v>
      </c>
      <c r="L16" s="212">
        <f t="shared" si="0"/>
        <v>0</v>
      </c>
      <c r="M16" s="194">
        <f t="shared" si="3"/>
        <v>3</v>
      </c>
      <c r="N16" s="213"/>
      <c r="O16" s="5"/>
    </row>
    <row r="17" spans="1:15" s="6" customFormat="1" ht="16.5" customHeight="1">
      <c r="A17" s="249"/>
      <c r="B17" s="207" t="s">
        <v>233</v>
      </c>
      <c r="C17" s="41">
        <v>20</v>
      </c>
      <c r="D17" s="194">
        <f t="shared" si="2"/>
        <v>10</v>
      </c>
      <c r="E17" s="61">
        <v>2</v>
      </c>
      <c r="F17" s="208">
        <v>2</v>
      </c>
      <c r="G17" s="209">
        <v>0</v>
      </c>
      <c r="H17" s="210">
        <v>2</v>
      </c>
      <c r="I17" s="119">
        <f t="shared" si="1"/>
        <v>1</v>
      </c>
      <c r="J17" s="41">
        <v>4</v>
      </c>
      <c r="K17" s="211">
        <v>7</v>
      </c>
      <c r="L17" s="212">
        <f t="shared" si="0"/>
        <v>3.5</v>
      </c>
      <c r="M17" s="194">
        <f t="shared" si="3"/>
        <v>2</v>
      </c>
      <c r="N17" s="213"/>
      <c r="O17" s="5"/>
    </row>
    <row r="18" spans="1:15" s="6" customFormat="1" ht="16.5" customHeight="1">
      <c r="A18" s="249"/>
      <c r="B18" s="207" t="s">
        <v>234</v>
      </c>
      <c r="C18" s="41">
        <v>34</v>
      </c>
      <c r="D18" s="194">
        <f t="shared" si="2"/>
        <v>3.7777777777777777</v>
      </c>
      <c r="E18" s="61">
        <v>9</v>
      </c>
      <c r="F18" s="208">
        <v>2</v>
      </c>
      <c r="G18" s="209">
        <v>7</v>
      </c>
      <c r="H18" s="210">
        <v>6</v>
      </c>
      <c r="I18" s="119">
        <f t="shared" si="1"/>
        <v>0.6666666666666666</v>
      </c>
      <c r="J18" s="41">
        <v>48</v>
      </c>
      <c r="K18" s="211">
        <v>13</v>
      </c>
      <c r="L18" s="212">
        <f t="shared" si="0"/>
        <v>1.4444444444444444</v>
      </c>
      <c r="M18" s="194">
        <f t="shared" si="3"/>
        <v>5.333333333333333</v>
      </c>
      <c r="N18" s="213"/>
      <c r="O18" s="5"/>
    </row>
    <row r="19" spans="1:15" s="6" customFormat="1" ht="16.5" customHeight="1">
      <c r="A19" s="249"/>
      <c r="B19" s="207" t="s">
        <v>235</v>
      </c>
      <c r="C19" s="41">
        <v>21</v>
      </c>
      <c r="D19" s="194">
        <f t="shared" si="2"/>
        <v>2.1</v>
      </c>
      <c r="E19" s="61">
        <v>10</v>
      </c>
      <c r="F19" s="208">
        <v>10</v>
      </c>
      <c r="G19" s="209">
        <v>0</v>
      </c>
      <c r="H19" s="210">
        <v>10</v>
      </c>
      <c r="I19" s="119">
        <f t="shared" si="1"/>
        <v>1</v>
      </c>
      <c r="J19" s="41">
        <v>13</v>
      </c>
      <c r="K19" s="211">
        <v>2</v>
      </c>
      <c r="L19" s="212">
        <f t="shared" si="0"/>
        <v>0.2</v>
      </c>
      <c r="M19" s="194">
        <f t="shared" si="3"/>
        <v>1.3</v>
      </c>
      <c r="N19" s="213"/>
      <c r="O19" s="5"/>
    </row>
    <row r="20" spans="1:15" s="6" customFormat="1" ht="16.5" customHeight="1">
      <c r="A20" s="249"/>
      <c r="B20" s="207" t="s">
        <v>236</v>
      </c>
      <c r="C20" s="41">
        <v>23</v>
      </c>
      <c r="D20" s="194">
        <f t="shared" si="2"/>
        <v>5.75</v>
      </c>
      <c r="E20" s="61">
        <v>4</v>
      </c>
      <c r="F20" s="208">
        <v>2</v>
      </c>
      <c r="G20" s="209">
        <v>2</v>
      </c>
      <c r="H20" s="210">
        <v>2</v>
      </c>
      <c r="I20" s="119">
        <f t="shared" si="1"/>
        <v>0.5</v>
      </c>
      <c r="J20" s="41">
        <v>9</v>
      </c>
      <c r="K20" s="211">
        <v>3</v>
      </c>
      <c r="L20" s="212">
        <f t="shared" si="0"/>
        <v>0.75</v>
      </c>
      <c r="M20" s="194">
        <f t="shared" si="3"/>
        <v>2.25</v>
      </c>
      <c r="N20" s="213"/>
      <c r="O20" s="5"/>
    </row>
    <row r="21" spans="1:15" s="6" customFormat="1" ht="16.5" customHeight="1">
      <c r="A21" s="249"/>
      <c r="B21" s="207" t="s">
        <v>237</v>
      </c>
      <c r="C21" s="41">
        <v>97</v>
      </c>
      <c r="D21" s="194">
        <f t="shared" si="2"/>
        <v>6.466666666666667</v>
      </c>
      <c r="E21" s="61">
        <v>15</v>
      </c>
      <c r="F21" s="208">
        <v>5</v>
      </c>
      <c r="G21" s="209">
        <v>10</v>
      </c>
      <c r="H21" s="210">
        <v>2</v>
      </c>
      <c r="I21" s="119">
        <f t="shared" si="1"/>
        <v>0.13333333333333333</v>
      </c>
      <c r="J21" s="41">
        <v>92</v>
      </c>
      <c r="K21" s="211">
        <v>10</v>
      </c>
      <c r="L21" s="212">
        <f t="shared" si="0"/>
        <v>0.6666666666666666</v>
      </c>
      <c r="M21" s="194">
        <f t="shared" si="3"/>
        <v>6.133333333333334</v>
      </c>
      <c r="N21" s="213"/>
      <c r="O21" s="5"/>
    </row>
    <row r="22" spans="1:15" s="6" customFormat="1" ht="16.5" customHeight="1">
      <c r="A22" s="249"/>
      <c r="B22" s="207" t="s">
        <v>238</v>
      </c>
      <c r="C22" s="41">
        <v>45</v>
      </c>
      <c r="D22" s="194">
        <f t="shared" si="2"/>
        <v>4.5</v>
      </c>
      <c r="E22" s="61">
        <v>10</v>
      </c>
      <c r="F22" s="208">
        <v>4</v>
      </c>
      <c r="G22" s="209">
        <v>6</v>
      </c>
      <c r="H22" s="210">
        <v>4</v>
      </c>
      <c r="I22" s="119">
        <f t="shared" si="1"/>
        <v>0.4</v>
      </c>
      <c r="J22" s="41">
        <v>45</v>
      </c>
      <c r="K22" s="211">
        <v>4</v>
      </c>
      <c r="L22" s="212">
        <f t="shared" si="0"/>
        <v>0.4</v>
      </c>
      <c r="M22" s="194">
        <f t="shared" si="3"/>
        <v>4.5</v>
      </c>
      <c r="N22" s="213"/>
      <c r="O22" s="5"/>
    </row>
    <row r="23" spans="1:15" s="6" customFormat="1" ht="16.5" customHeight="1">
      <c r="A23" s="249"/>
      <c r="B23" s="193" t="s">
        <v>239</v>
      </c>
      <c r="C23" s="45">
        <v>56</v>
      </c>
      <c r="D23" s="194">
        <f t="shared" si="2"/>
        <v>3.7333333333333334</v>
      </c>
      <c r="E23" s="78">
        <v>15</v>
      </c>
      <c r="F23" s="195">
        <v>1</v>
      </c>
      <c r="G23" s="196">
        <v>14</v>
      </c>
      <c r="H23" s="197">
        <v>10</v>
      </c>
      <c r="I23" s="119">
        <f t="shared" si="1"/>
        <v>0.6666666666666666</v>
      </c>
      <c r="J23" s="45">
        <v>33</v>
      </c>
      <c r="K23" s="198">
        <v>17</v>
      </c>
      <c r="L23" s="212">
        <f t="shared" si="0"/>
        <v>1.1333333333333333</v>
      </c>
      <c r="M23" s="200">
        <f t="shared" si="3"/>
        <v>2.2</v>
      </c>
      <c r="N23" s="201"/>
      <c r="O23" s="5"/>
    </row>
    <row r="24" spans="1:15" s="57" customFormat="1" ht="16.5" customHeight="1">
      <c r="A24" s="250"/>
      <c r="B24" s="202" t="s">
        <v>223</v>
      </c>
      <c r="C24" s="80">
        <f>SUM(C12:C23)</f>
        <v>420</v>
      </c>
      <c r="D24" s="66">
        <f>C24/E24</f>
        <v>4.242424242424242</v>
      </c>
      <c r="E24" s="81">
        <f>SUM(E12:E23)</f>
        <v>99</v>
      </c>
      <c r="F24" s="214">
        <f>SUM(F12:F23)</f>
        <v>51</v>
      </c>
      <c r="G24" s="214">
        <f>SUM(G12:G23)</f>
        <v>48</v>
      </c>
      <c r="H24" s="214">
        <f>SUM(H12:H23)</f>
        <v>50</v>
      </c>
      <c r="I24" s="119">
        <f t="shared" si="1"/>
        <v>0.5050505050505051</v>
      </c>
      <c r="J24" s="80">
        <f>SUM(J12:J23)</f>
        <v>316</v>
      </c>
      <c r="K24" s="80">
        <f>SUM(K12:K23)</f>
        <v>84</v>
      </c>
      <c r="L24" s="205">
        <f>K24/E24</f>
        <v>0.8484848484848485</v>
      </c>
      <c r="M24" s="66">
        <f>J24/E24</f>
        <v>3.191919191919192</v>
      </c>
      <c r="N24" s="206"/>
      <c r="O24" s="56"/>
    </row>
    <row r="25" spans="1:15" s="6" customFormat="1" ht="16.5" customHeight="1">
      <c r="A25" s="249"/>
      <c r="B25" s="186" t="s">
        <v>240</v>
      </c>
      <c r="C25" s="35">
        <v>57</v>
      </c>
      <c r="D25" s="194">
        <f t="shared" si="2"/>
        <v>8.142857142857142</v>
      </c>
      <c r="E25" s="59">
        <v>7</v>
      </c>
      <c r="F25" s="188">
        <v>7</v>
      </c>
      <c r="G25" s="189">
        <v>0</v>
      </c>
      <c r="H25" s="190">
        <v>7</v>
      </c>
      <c r="I25" s="119">
        <f t="shared" si="1"/>
        <v>1</v>
      </c>
      <c r="J25" s="35">
        <v>13</v>
      </c>
      <c r="K25" s="191">
        <v>0</v>
      </c>
      <c r="L25" s="212">
        <f t="shared" si="0"/>
        <v>0</v>
      </c>
      <c r="M25" s="187">
        <f t="shared" si="3"/>
        <v>1.8571428571428572</v>
      </c>
      <c r="N25" s="172"/>
      <c r="O25" s="5"/>
    </row>
    <row r="26" spans="1:15" s="6" customFormat="1" ht="16.5" customHeight="1">
      <c r="A26" s="251" t="s">
        <v>121</v>
      </c>
      <c r="B26" s="207" t="s">
        <v>241</v>
      </c>
      <c r="C26" s="41">
        <v>26</v>
      </c>
      <c r="D26" s="194">
        <f t="shared" si="2"/>
        <v>26</v>
      </c>
      <c r="E26" s="61">
        <v>1</v>
      </c>
      <c r="F26" s="208">
        <v>0</v>
      </c>
      <c r="G26" s="209">
        <v>1</v>
      </c>
      <c r="H26" s="210">
        <v>0</v>
      </c>
      <c r="I26" s="119">
        <f t="shared" si="1"/>
        <v>0</v>
      </c>
      <c r="J26" s="41">
        <v>3</v>
      </c>
      <c r="K26" s="211">
        <v>0</v>
      </c>
      <c r="L26" s="212">
        <f t="shared" si="0"/>
        <v>0</v>
      </c>
      <c r="M26" s="194">
        <f t="shared" si="3"/>
        <v>3</v>
      </c>
      <c r="N26" s="213"/>
      <c r="O26" s="5"/>
    </row>
    <row r="27" spans="1:15" s="6" customFormat="1" ht="16.5" customHeight="1">
      <c r="A27" s="249" t="s">
        <v>123</v>
      </c>
      <c r="B27" s="207" t="s">
        <v>242</v>
      </c>
      <c r="C27" s="41">
        <v>15</v>
      </c>
      <c r="D27" s="194">
        <f t="shared" si="2"/>
        <v>7.5</v>
      </c>
      <c r="E27" s="61">
        <v>2</v>
      </c>
      <c r="F27" s="208">
        <v>2</v>
      </c>
      <c r="G27" s="209">
        <v>0</v>
      </c>
      <c r="H27" s="210">
        <v>2</v>
      </c>
      <c r="I27" s="119">
        <f t="shared" si="1"/>
        <v>1</v>
      </c>
      <c r="J27" s="41">
        <v>7</v>
      </c>
      <c r="K27" s="211">
        <v>0</v>
      </c>
      <c r="L27" s="212">
        <f t="shared" si="0"/>
        <v>0</v>
      </c>
      <c r="M27" s="194">
        <f t="shared" si="3"/>
        <v>3.5</v>
      </c>
      <c r="N27" s="213"/>
      <c r="O27" s="5"/>
    </row>
    <row r="28" spans="1:15" s="6" customFormat="1" ht="16.5" customHeight="1">
      <c r="A28" s="249"/>
      <c r="B28" s="193" t="s">
        <v>243</v>
      </c>
      <c r="C28" s="45">
        <v>66</v>
      </c>
      <c r="D28" s="194" t="e">
        <f t="shared" si="2"/>
        <v>#DIV/0!</v>
      </c>
      <c r="E28" s="78">
        <v>0</v>
      </c>
      <c r="F28" s="195">
        <v>0</v>
      </c>
      <c r="G28" s="196">
        <v>0</v>
      </c>
      <c r="H28" s="197">
        <v>0</v>
      </c>
      <c r="I28" s="119"/>
      <c r="J28" s="45">
        <v>0</v>
      </c>
      <c r="K28" s="198">
        <v>0</v>
      </c>
      <c r="L28" s="212" t="e">
        <f t="shared" si="0"/>
        <v>#DIV/0!</v>
      </c>
      <c r="M28" s="200" t="e">
        <f t="shared" si="3"/>
        <v>#DIV/0!</v>
      </c>
      <c r="N28" s="201"/>
      <c r="O28" s="5"/>
    </row>
    <row r="29" spans="1:15" s="57" customFormat="1" ht="16.5" customHeight="1">
      <c r="A29" s="250"/>
      <c r="B29" s="202" t="s">
        <v>223</v>
      </c>
      <c r="C29" s="80">
        <f>SUM(C25:C28)</f>
        <v>164</v>
      </c>
      <c r="D29" s="66">
        <f>C29/E29</f>
        <v>16.4</v>
      </c>
      <c r="E29" s="203">
        <f>SUM(E25:E28)</f>
        <v>10</v>
      </c>
      <c r="F29" s="204">
        <f>SUM(F25:F28)</f>
        <v>9</v>
      </c>
      <c r="G29" s="204">
        <f>SUM(G25:G28)</f>
        <v>1</v>
      </c>
      <c r="H29" s="204">
        <f>SUM(H25:H28)</f>
        <v>9</v>
      </c>
      <c r="I29" s="119">
        <f t="shared" si="1"/>
        <v>0.9</v>
      </c>
      <c r="J29" s="80">
        <f>SUM(J25:J28)</f>
        <v>23</v>
      </c>
      <c r="K29" s="80">
        <f>SUM(K25:K28)</f>
        <v>0</v>
      </c>
      <c r="L29" s="205">
        <f>K29/E29</f>
        <v>0</v>
      </c>
      <c r="M29" s="66">
        <f>J29/E29</f>
        <v>2.3</v>
      </c>
      <c r="N29" s="206"/>
      <c r="O29" s="56"/>
    </row>
    <row r="30" spans="1:15" s="6" customFormat="1" ht="16.5" customHeight="1">
      <c r="A30" s="249"/>
      <c r="B30" s="186" t="s">
        <v>244</v>
      </c>
      <c r="C30" s="35">
        <v>29</v>
      </c>
      <c r="D30" s="194">
        <f t="shared" si="2"/>
        <v>29</v>
      </c>
      <c r="E30" s="59">
        <v>1</v>
      </c>
      <c r="F30" s="188">
        <v>1</v>
      </c>
      <c r="G30" s="189">
        <v>0</v>
      </c>
      <c r="H30" s="190">
        <v>1</v>
      </c>
      <c r="I30" s="119">
        <f t="shared" si="1"/>
        <v>1</v>
      </c>
      <c r="J30" s="35">
        <v>7</v>
      </c>
      <c r="K30" s="191">
        <v>0</v>
      </c>
      <c r="L30" s="212">
        <f t="shared" si="0"/>
        <v>0</v>
      </c>
      <c r="M30" s="187">
        <f t="shared" si="3"/>
        <v>7</v>
      </c>
      <c r="N30" s="172"/>
      <c r="O30" s="5"/>
    </row>
    <row r="31" spans="1:15" s="6" customFormat="1" ht="16.5" customHeight="1">
      <c r="A31" s="251" t="s">
        <v>121</v>
      </c>
      <c r="B31" s="215" t="s">
        <v>245</v>
      </c>
      <c r="C31" s="41">
        <v>72</v>
      </c>
      <c r="D31" s="194">
        <f t="shared" si="2"/>
        <v>12</v>
      </c>
      <c r="E31" s="61">
        <v>6</v>
      </c>
      <c r="F31" s="208">
        <v>4</v>
      </c>
      <c r="G31" s="209">
        <v>2</v>
      </c>
      <c r="H31" s="210">
        <v>4</v>
      </c>
      <c r="I31" s="119">
        <f t="shared" si="1"/>
        <v>0.6666666666666666</v>
      </c>
      <c r="J31" s="41">
        <v>18</v>
      </c>
      <c r="K31" s="211">
        <v>3</v>
      </c>
      <c r="L31" s="212">
        <f t="shared" si="0"/>
        <v>0.5</v>
      </c>
      <c r="M31" s="194">
        <f t="shared" si="3"/>
        <v>3</v>
      </c>
      <c r="N31" s="213"/>
      <c r="O31" s="5"/>
    </row>
    <row r="32" spans="1:15" s="6" customFormat="1" ht="16.5" customHeight="1">
      <c r="A32" s="249" t="s">
        <v>131</v>
      </c>
      <c r="B32" s="207" t="s">
        <v>246</v>
      </c>
      <c r="C32" s="41">
        <v>39</v>
      </c>
      <c r="D32" s="194">
        <f t="shared" si="2"/>
        <v>39</v>
      </c>
      <c r="E32" s="61">
        <v>1</v>
      </c>
      <c r="F32" s="208">
        <v>1</v>
      </c>
      <c r="G32" s="209">
        <v>0</v>
      </c>
      <c r="H32" s="210">
        <v>1</v>
      </c>
      <c r="I32" s="119">
        <f t="shared" si="1"/>
        <v>1</v>
      </c>
      <c r="J32" s="41">
        <v>7</v>
      </c>
      <c r="K32" s="211">
        <v>0</v>
      </c>
      <c r="L32" s="212">
        <f t="shared" si="0"/>
        <v>0</v>
      </c>
      <c r="M32" s="194">
        <f t="shared" si="3"/>
        <v>7</v>
      </c>
      <c r="N32" s="213"/>
      <c r="O32" s="5"/>
    </row>
    <row r="33" spans="1:15" s="6" customFormat="1" ht="16.5" customHeight="1">
      <c r="A33" s="249"/>
      <c r="B33" s="207" t="s">
        <v>247</v>
      </c>
      <c r="C33" s="41">
        <v>92</v>
      </c>
      <c r="D33" s="194">
        <f t="shared" si="2"/>
        <v>7.666666666666667</v>
      </c>
      <c r="E33" s="61">
        <v>12</v>
      </c>
      <c r="F33" s="208">
        <v>12</v>
      </c>
      <c r="G33" s="209">
        <v>0</v>
      </c>
      <c r="H33" s="210">
        <v>12</v>
      </c>
      <c r="I33" s="119">
        <f t="shared" si="1"/>
        <v>1</v>
      </c>
      <c r="J33" s="41">
        <v>52</v>
      </c>
      <c r="K33" s="211">
        <v>0</v>
      </c>
      <c r="L33" s="212">
        <f t="shared" si="0"/>
        <v>0</v>
      </c>
      <c r="M33" s="194">
        <f t="shared" si="3"/>
        <v>4.333333333333333</v>
      </c>
      <c r="N33" s="213"/>
      <c r="O33" s="5"/>
    </row>
    <row r="34" spans="1:15" s="6" customFormat="1" ht="16.5" customHeight="1">
      <c r="A34" s="249"/>
      <c r="B34" s="207" t="s">
        <v>248</v>
      </c>
      <c r="C34" s="41">
        <v>43</v>
      </c>
      <c r="D34" s="194">
        <f t="shared" si="2"/>
        <v>21.5</v>
      </c>
      <c r="E34" s="61">
        <v>2</v>
      </c>
      <c r="F34" s="208">
        <v>2</v>
      </c>
      <c r="G34" s="209">
        <v>0</v>
      </c>
      <c r="H34" s="210">
        <v>2</v>
      </c>
      <c r="I34" s="119">
        <f t="shared" si="1"/>
        <v>1</v>
      </c>
      <c r="J34" s="41">
        <v>16</v>
      </c>
      <c r="K34" s="211">
        <v>0</v>
      </c>
      <c r="L34" s="212">
        <f t="shared" si="0"/>
        <v>0</v>
      </c>
      <c r="M34" s="194">
        <f t="shared" si="3"/>
        <v>8</v>
      </c>
      <c r="N34" s="213"/>
      <c r="O34" s="5"/>
    </row>
    <row r="35" spans="1:15" s="6" customFormat="1" ht="16.5" customHeight="1">
      <c r="A35" s="249"/>
      <c r="B35" s="207" t="s">
        <v>249</v>
      </c>
      <c r="C35" s="41">
        <v>80</v>
      </c>
      <c r="D35" s="194">
        <f t="shared" si="2"/>
        <v>20</v>
      </c>
      <c r="E35" s="61">
        <v>4</v>
      </c>
      <c r="F35" s="208">
        <v>2</v>
      </c>
      <c r="G35" s="209">
        <v>2</v>
      </c>
      <c r="H35" s="210">
        <v>2</v>
      </c>
      <c r="I35" s="119">
        <f t="shared" si="1"/>
        <v>0.5</v>
      </c>
      <c r="J35" s="41">
        <v>83</v>
      </c>
      <c r="K35" s="211">
        <v>0</v>
      </c>
      <c r="L35" s="212">
        <f t="shared" si="0"/>
        <v>0</v>
      </c>
      <c r="M35" s="194">
        <f t="shared" si="3"/>
        <v>20.75</v>
      </c>
      <c r="N35" s="213"/>
      <c r="O35" s="5"/>
    </row>
    <row r="36" spans="1:15" s="6" customFormat="1" ht="16.5" customHeight="1">
      <c r="A36" s="249"/>
      <c r="B36" s="193" t="s">
        <v>250</v>
      </c>
      <c r="C36" s="45">
        <v>14</v>
      </c>
      <c r="D36" s="194">
        <f t="shared" si="2"/>
        <v>7</v>
      </c>
      <c r="E36" s="78">
        <v>2</v>
      </c>
      <c r="F36" s="195">
        <v>2</v>
      </c>
      <c r="G36" s="196">
        <v>0</v>
      </c>
      <c r="H36" s="197">
        <v>2</v>
      </c>
      <c r="I36" s="119">
        <f t="shared" si="1"/>
        <v>1</v>
      </c>
      <c r="J36" s="45">
        <v>5</v>
      </c>
      <c r="K36" s="198">
        <v>0</v>
      </c>
      <c r="L36" s="212">
        <f t="shared" si="0"/>
        <v>0</v>
      </c>
      <c r="M36" s="200">
        <f t="shared" si="3"/>
        <v>2.5</v>
      </c>
      <c r="N36" s="201"/>
      <c r="O36" s="5"/>
    </row>
    <row r="37" spans="1:15" s="57" customFormat="1" ht="16.5" customHeight="1">
      <c r="A37" s="250"/>
      <c r="B37" s="202" t="s">
        <v>223</v>
      </c>
      <c r="C37" s="80">
        <f>SUM(C30:C36)</f>
        <v>369</v>
      </c>
      <c r="D37" s="66">
        <f>C37/E37</f>
        <v>13.178571428571429</v>
      </c>
      <c r="E37" s="203">
        <f>SUM(E30:E36)</f>
        <v>28</v>
      </c>
      <c r="F37" s="204">
        <f>SUM(F30:F36)</f>
        <v>24</v>
      </c>
      <c r="G37" s="204">
        <f>SUM(G30:G36)</f>
        <v>4</v>
      </c>
      <c r="H37" s="204">
        <f>SUM(H30:H36)</f>
        <v>24</v>
      </c>
      <c r="I37" s="119">
        <f t="shared" si="1"/>
        <v>0.8571428571428571</v>
      </c>
      <c r="J37" s="80">
        <f>SUM(J30:J36)</f>
        <v>188</v>
      </c>
      <c r="K37" s="80">
        <f>SUM(K30:K36)</f>
        <v>3</v>
      </c>
      <c r="L37" s="205">
        <f>K37/E37</f>
        <v>0.10714285714285714</v>
      </c>
      <c r="M37" s="66">
        <f>J37/E37</f>
        <v>6.714285714285714</v>
      </c>
      <c r="N37" s="206"/>
      <c r="O37" s="56"/>
    </row>
    <row r="38" spans="1:15" s="6" customFormat="1" ht="16.5" customHeight="1">
      <c r="A38" s="249" t="s">
        <v>140</v>
      </c>
      <c r="B38" s="216" t="s">
        <v>251</v>
      </c>
      <c r="C38" s="217">
        <v>21</v>
      </c>
      <c r="D38" s="194">
        <f t="shared" si="2"/>
        <v>10.5</v>
      </c>
      <c r="E38" s="218">
        <v>2</v>
      </c>
      <c r="F38" s="219">
        <v>1</v>
      </c>
      <c r="G38" s="220">
        <v>1</v>
      </c>
      <c r="H38" s="221">
        <v>0</v>
      </c>
      <c r="I38" s="119">
        <f t="shared" si="1"/>
        <v>0</v>
      </c>
      <c r="J38" s="217">
        <v>12</v>
      </c>
      <c r="K38" s="222">
        <v>0</v>
      </c>
      <c r="L38" s="212">
        <f t="shared" si="0"/>
        <v>0</v>
      </c>
      <c r="M38" s="223">
        <f>J38/E38</f>
        <v>6</v>
      </c>
      <c r="N38" s="224"/>
      <c r="O38" s="5"/>
    </row>
    <row r="39" spans="1:15" s="6" customFormat="1" ht="16.5" customHeight="1" thickBot="1">
      <c r="A39" s="249"/>
      <c r="B39" s="225" t="s">
        <v>223</v>
      </c>
      <c r="C39" s="226">
        <f>SUM(C38:C38)</f>
        <v>21</v>
      </c>
      <c r="D39" s="263">
        <f t="shared" si="2"/>
        <v>10.5</v>
      </c>
      <c r="E39" s="227">
        <f>SUM(E38:E38)</f>
        <v>2</v>
      </c>
      <c r="F39" s="228">
        <f>SUM(F38:F38)</f>
        <v>1</v>
      </c>
      <c r="G39" s="228">
        <f>SUM(G38:G38)</f>
        <v>1</v>
      </c>
      <c r="H39" s="228">
        <f>SUM(H38:H38)</f>
        <v>0</v>
      </c>
      <c r="I39" s="286">
        <f t="shared" si="1"/>
        <v>0</v>
      </c>
      <c r="J39" s="226">
        <f>SUM(J38:J38)</f>
        <v>12</v>
      </c>
      <c r="K39" s="226">
        <f>SUM(K38:K38)</f>
        <v>0</v>
      </c>
      <c r="L39" s="265">
        <f>K39/E39</f>
        <v>0</v>
      </c>
      <c r="M39" s="80">
        <f>J39/E39</f>
        <v>6</v>
      </c>
      <c r="N39" s="213"/>
      <c r="O39" s="5"/>
    </row>
    <row r="40" spans="1:15" s="290" customFormat="1" ht="16.5" customHeight="1">
      <c r="A40" s="288"/>
      <c r="B40" s="282" t="s">
        <v>261</v>
      </c>
      <c r="C40" s="274">
        <v>12</v>
      </c>
      <c r="D40" s="275"/>
      <c r="E40" s="276">
        <v>2</v>
      </c>
      <c r="F40" s="284">
        <v>0</v>
      </c>
      <c r="G40" s="285">
        <v>2</v>
      </c>
      <c r="H40" s="285">
        <v>2</v>
      </c>
      <c r="I40" s="293">
        <f t="shared" si="1"/>
        <v>1</v>
      </c>
      <c r="J40" s="274">
        <v>6</v>
      </c>
      <c r="K40" s="277"/>
      <c r="L40" s="278"/>
      <c r="M40" s="275"/>
      <c r="N40" s="279"/>
      <c r="O40" s="289"/>
    </row>
    <row r="41" spans="1:15" s="292" customFormat="1" ht="16.5" customHeight="1">
      <c r="A41" s="254"/>
      <c r="B41" s="283" t="s">
        <v>262</v>
      </c>
      <c r="C41" s="255">
        <v>10</v>
      </c>
      <c r="D41" s="256"/>
      <c r="E41" s="257">
        <v>0</v>
      </c>
      <c r="F41" s="228">
        <v>0</v>
      </c>
      <c r="G41" s="253">
        <v>0</v>
      </c>
      <c r="H41" s="253">
        <v>0</v>
      </c>
      <c r="I41" s="287"/>
      <c r="J41" s="255">
        <v>0</v>
      </c>
      <c r="K41" s="258"/>
      <c r="L41" s="259"/>
      <c r="M41" s="256"/>
      <c r="N41" s="260"/>
      <c r="O41" s="291"/>
    </row>
    <row r="42" spans="1:15" s="6" customFormat="1" ht="16.5" customHeight="1">
      <c r="A42" s="251" t="s">
        <v>144</v>
      </c>
      <c r="B42" s="266" t="s">
        <v>252</v>
      </c>
      <c r="C42" s="267">
        <v>87</v>
      </c>
      <c r="D42" s="194">
        <f t="shared" si="2"/>
        <v>7.909090909090909</v>
      </c>
      <c r="E42" s="268">
        <v>11</v>
      </c>
      <c r="F42" s="269">
        <v>7</v>
      </c>
      <c r="G42" s="270">
        <v>4</v>
      </c>
      <c r="H42" s="271">
        <v>7</v>
      </c>
      <c r="I42" s="287">
        <f t="shared" si="1"/>
        <v>0.6363636363636364</v>
      </c>
      <c r="J42" s="267">
        <v>47</v>
      </c>
      <c r="K42" s="273">
        <v>1</v>
      </c>
      <c r="L42" s="212">
        <f t="shared" si="0"/>
        <v>0.09090909090909091</v>
      </c>
      <c r="M42" s="194">
        <f aca="true" t="shared" si="4" ref="M42:M49">J42/E42</f>
        <v>4.2727272727272725</v>
      </c>
      <c r="N42" s="230"/>
      <c r="O42" s="5"/>
    </row>
    <row r="43" spans="1:15" s="6" customFormat="1" ht="16.5" customHeight="1">
      <c r="A43" s="249" t="s">
        <v>146</v>
      </c>
      <c r="B43" s="207" t="s">
        <v>253</v>
      </c>
      <c r="C43" s="41">
        <v>25</v>
      </c>
      <c r="D43" s="194">
        <f t="shared" si="2"/>
        <v>4.166666666666667</v>
      </c>
      <c r="E43" s="61">
        <v>6</v>
      </c>
      <c r="F43" s="208">
        <v>4</v>
      </c>
      <c r="G43" s="209">
        <v>2</v>
      </c>
      <c r="H43" s="210">
        <v>4</v>
      </c>
      <c r="I43" s="119">
        <f t="shared" si="1"/>
        <v>0.6666666666666666</v>
      </c>
      <c r="J43" s="41">
        <v>15</v>
      </c>
      <c r="K43" s="211">
        <v>3</v>
      </c>
      <c r="L43" s="212">
        <f t="shared" si="0"/>
        <v>0.5</v>
      </c>
      <c r="M43" s="194">
        <f t="shared" si="4"/>
        <v>2.5</v>
      </c>
      <c r="N43" s="230"/>
      <c r="O43" s="5"/>
    </row>
    <row r="44" spans="1:15" s="6" customFormat="1" ht="16.5" customHeight="1">
      <c r="A44" s="249"/>
      <c r="B44" s="207" t="s">
        <v>254</v>
      </c>
      <c r="C44" s="41">
        <v>11</v>
      </c>
      <c r="D44" s="194">
        <f t="shared" si="2"/>
        <v>1.8333333333333333</v>
      </c>
      <c r="E44" s="61">
        <v>6</v>
      </c>
      <c r="F44" s="208">
        <v>5</v>
      </c>
      <c r="G44" s="209">
        <v>1</v>
      </c>
      <c r="H44" s="210">
        <v>2</v>
      </c>
      <c r="I44" s="119">
        <f t="shared" si="1"/>
        <v>0.3333333333333333</v>
      </c>
      <c r="J44" s="41">
        <v>12</v>
      </c>
      <c r="K44" s="211">
        <v>0</v>
      </c>
      <c r="L44" s="212">
        <f t="shared" si="0"/>
        <v>0</v>
      </c>
      <c r="M44" s="194">
        <f t="shared" si="4"/>
        <v>2</v>
      </c>
      <c r="N44" s="230"/>
      <c r="O44" s="5"/>
    </row>
    <row r="45" spans="1:15" s="6" customFormat="1" ht="16.5" customHeight="1">
      <c r="A45" s="249"/>
      <c r="B45" s="193" t="s">
        <v>255</v>
      </c>
      <c r="C45" s="45">
        <v>21</v>
      </c>
      <c r="D45" s="194">
        <f t="shared" si="2"/>
        <v>3.5</v>
      </c>
      <c r="E45" s="78">
        <v>6</v>
      </c>
      <c r="F45" s="195">
        <v>2</v>
      </c>
      <c r="G45" s="196">
        <v>4</v>
      </c>
      <c r="H45" s="197">
        <v>2</v>
      </c>
      <c r="I45" s="119">
        <f t="shared" si="1"/>
        <v>0.3333333333333333</v>
      </c>
      <c r="J45" s="45">
        <v>24</v>
      </c>
      <c r="K45" s="198">
        <v>0</v>
      </c>
      <c r="L45" s="212">
        <f t="shared" si="0"/>
        <v>0</v>
      </c>
      <c r="M45" s="200">
        <f t="shared" si="4"/>
        <v>4</v>
      </c>
      <c r="N45" s="231"/>
      <c r="O45" s="5"/>
    </row>
    <row r="46" spans="1:16" s="57" customFormat="1" ht="16.5" customHeight="1">
      <c r="A46" s="250"/>
      <c r="B46" s="202" t="s">
        <v>223</v>
      </c>
      <c r="C46" s="80">
        <f aca="true" t="shared" si="5" ref="C46:H46">SUM(C40:C45)</f>
        <v>166</v>
      </c>
      <c r="D46" s="80">
        <f t="shared" si="5"/>
        <v>17.40909090909091</v>
      </c>
      <c r="E46" s="80">
        <f t="shared" si="5"/>
        <v>31</v>
      </c>
      <c r="F46" s="214">
        <f t="shared" si="5"/>
        <v>18</v>
      </c>
      <c r="G46" s="214">
        <f t="shared" si="5"/>
        <v>13</v>
      </c>
      <c r="H46" s="214">
        <f t="shared" si="5"/>
        <v>17</v>
      </c>
      <c r="I46" s="119">
        <f t="shared" si="1"/>
        <v>0.5483870967741935</v>
      </c>
      <c r="J46" s="80">
        <f>SUM(J42:J45)</f>
        <v>98</v>
      </c>
      <c r="K46" s="80">
        <f>SUM(K42:K45)</f>
        <v>4</v>
      </c>
      <c r="L46" s="205">
        <f>K46/E46</f>
        <v>0.12903225806451613</v>
      </c>
      <c r="M46" s="66">
        <f>J46/E46</f>
        <v>3.161290322580645</v>
      </c>
      <c r="N46" s="232"/>
      <c r="O46" s="56"/>
      <c r="P46" s="56"/>
    </row>
    <row r="47" spans="1:15" s="6" customFormat="1" ht="16.5" customHeight="1">
      <c r="A47" s="251" t="s">
        <v>256</v>
      </c>
      <c r="B47" s="186" t="s">
        <v>257</v>
      </c>
      <c r="C47" s="35">
        <v>52</v>
      </c>
      <c r="D47" s="194">
        <f t="shared" si="2"/>
        <v>2.4761904761904763</v>
      </c>
      <c r="E47" s="59">
        <v>21</v>
      </c>
      <c r="F47" s="188">
        <v>6</v>
      </c>
      <c r="G47" s="189">
        <v>15</v>
      </c>
      <c r="H47" s="190">
        <v>16</v>
      </c>
      <c r="I47" s="119">
        <f t="shared" si="1"/>
        <v>0.7619047619047619</v>
      </c>
      <c r="J47" s="35">
        <v>34</v>
      </c>
      <c r="K47" s="191">
        <v>23</v>
      </c>
      <c r="L47" s="212">
        <f t="shared" si="0"/>
        <v>1.0952380952380953</v>
      </c>
      <c r="M47" s="187">
        <f t="shared" si="4"/>
        <v>1.619047619047619</v>
      </c>
      <c r="N47" s="229"/>
      <c r="O47" s="5"/>
    </row>
    <row r="48" spans="1:15" s="6" customFormat="1" ht="16.5" customHeight="1">
      <c r="A48" s="249" t="s">
        <v>151</v>
      </c>
      <c r="B48" s="207" t="s">
        <v>258</v>
      </c>
      <c r="C48" s="41">
        <v>19</v>
      </c>
      <c r="D48" s="194">
        <f t="shared" si="2"/>
        <v>2.7142857142857144</v>
      </c>
      <c r="E48" s="61">
        <v>7</v>
      </c>
      <c r="F48" s="208">
        <v>4</v>
      </c>
      <c r="G48" s="209">
        <v>3</v>
      </c>
      <c r="H48" s="210">
        <v>7</v>
      </c>
      <c r="I48" s="119">
        <f t="shared" si="1"/>
        <v>1</v>
      </c>
      <c r="J48" s="41">
        <v>10</v>
      </c>
      <c r="K48" s="211">
        <v>15</v>
      </c>
      <c r="L48" s="212">
        <f t="shared" si="0"/>
        <v>2.142857142857143</v>
      </c>
      <c r="M48" s="194">
        <f t="shared" si="4"/>
        <v>1.4285714285714286</v>
      </c>
      <c r="N48" s="230"/>
      <c r="O48" s="5"/>
    </row>
    <row r="49" spans="1:15" s="6" customFormat="1" ht="16.5" customHeight="1">
      <c r="A49" s="249"/>
      <c r="B49" s="193" t="s">
        <v>259</v>
      </c>
      <c r="C49" s="45">
        <v>5</v>
      </c>
      <c r="D49" s="194">
        <f t="shared" si="2"/>
        <v>0.5555555555555556</v>
      </c>
      <c r="E49" s="78">
        <v>9</v>
      </c>
      <c r="F49" s="195">
        <v>3</v>
      </c>
      <c r="G49" s="196">
        <v>6</v>
      </c>
      <c r="H49" s="197">
        <v>6</v>
      </c>
      <c r="I49" s="119">
        <f t="shared" si="1"/>
        <v>0.6666666666666666</v>
      </c>
      <c r="J49" s="45">
        <v>14</v>
      </c>
      <c r="K49" s="198">
        <v>6</v>
      </c>
      <c r="L49" s="212">
        <f t="shared" si="0"/>
        <v>0.6666666666666666</v>
      </c>
      <c r="M49" s="200">
        <f t="shared" si="4"/>
        <v>1.5555555555555556</v>
      </c>
      <c r="N49" s="231"/>
      <c r="O49" s="5"/>
    </row>
    <row r="50" spans="1:14" s="92" customFormat="1" ht="16.5" customHeight="1">
      <c r="A50" s="252"/>
      <c r="B50" s="50" t="s">
        <v>223</v>
      </c>
      <c r="C50" s="66">
        <f>SUM(C47:C49)</f>
        <v>76</v>
      </c>
      <c r="D50" s="66">
        <f>C50/E50</f>
        <v>2.054054054054054</v>
      </c>
      <c r="E50" s="68">
        <f>SUM(E47:E49)</f>
        <v>37</v>
      </c>
      <c r="F50" s="233">
        <f>SUM(F47:F49)</f>
        <v>13</v>
      </c>
      <c r="G50" s="233">
        <f>SUM(G47:G49)</f>
        <v>24</v>
      </c>
      <c r="H50" s="233">
        <f>SUM(H47:H49)</f>
        <v>29</v>
      </c>
      <c r="I50" s="119">
        <f t="shared" si="1"/>
        <v>0.7837837837837838</v>
      </c>
      <c r="J50" s="66">
        <f>SUM(J47:J49)</f>
        <v>58</v>
      </c>
      <c r="K50" s="66">
        <f>SUM(K47:K49)</f>
        <v>44</v>
      </c>
      <c r="L50" s="205">
        <f>K50/E50</f>
        <v>1.1891891891891893</v>
      </c>
      <c r="M50" s="66">
        <f>J50/E50</f>
        <v>1.5675675675675675</v>
      </c>
      <c r="N50" s="234"/>
    </row>
    <row r="51" spans="3:15" s="6" customFormat="1" ht="16.5" customHeight="1">
      <c r="C51" s="93"/>
      <c r="D51" s="93"/>
      <c r="E51" s="93"/>
      <c r="F51" s="244"/>
      <c r="G51" s="244"/>
      <c r="H51" s="244"/>
      <c r="I51" s="245"/>
      <c r="J51" s="93"/>
      <c r="K51" s="93"/>
      <c r="L51" s="235"/>
      <c r="M51" s="93"/>
      <c r="O51" s="5"/>
    </row>
    <row r="52" ht="16.5" customHeight="1"/>
    <row r="53" spans="1:15" ht="16.5" customHeight="1">
      <c r="A53" s="428" t="s">
        <v>80</v>
      </c>
      <c r="B53" s="429"/>
      <c r="C53" s="429"/>
      <c r="D53" s="128"/>
      <c r="E53" s="128"/>
      <c r="F53" s="246"/>
      <c r="G53" s="246"/>
      <c r="H53" s="246"/>
      <c r="I53" s="247"/>
      <c r="J53" s="236"/>
      <c r="K53" s="236"/>
      <c r="L53" s="237"/>
      <c r="M53" s="236"/>
      <c r="N53" s="101"/>
      <c r="O53" s="101"/>
    </row>
    <row r="54" ht="16.5" customHeight="1"/>
    <row r="55" ht="19.5" customHeight="1"/>
    <row r="56" ht="18.75" customHeight="1"/>
    <row r="57" ht="16.5" customHeight="1"/>
    <row r="58" ht="16.5" customHeight="1"/>
    <row r="59" ht="16.5" customHeight="1"/>
    <row r="60" ht="24" customHeight="1"/>
    <row r="61" ht="16.5" customHeight="1"/>
  </sheetData>
  <sheetProtection/>
  <mergeCells count="2">
    <mergeCell ref="F2:I2"/>
    <mergeCell ref="A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3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9.625" style="95" customWidth="1"/>
    <col min="2" max="2" width="20.625" style="95" customWidth="1"/>
    <col min="3" max="4" width="8.00390625" style="102" hidden="1" customWidth="1"/>
    <col min="5" max="5" width="8.625" style="102" customWidth="1"/>
    <col min="6" max="8" width="8.625" style="104" customWidth="1"/>
    <col min="9" max="9" width="8.625" style="129" customWidth="1"/>
    <col min="10" max="10" width="8.625" style="104" customWidth="1"/>
    <col min="11" max="11" width="8.625" style="104" hidden="1" customWidth="1"/>
    <col min="12" max="12" width="8.625" style="129" hidden="1" customWidth="1"/>
    <col min="13" max="13" width="8.625" style="104" customWidth="1"/>
    <col min="14" max="15" width="8.625" style="95" customWidth="1"/>
    <col min="16" max="16384" width="9.00390625" style="95" customWidth="1"/>
  </cols>
  <sheetData>
    <row r="2" spans="1:15" s="6" customFormat="1" ht="16.5">
      <c r="A2" s="7"/>
      <c r="B2" s="14"/>
      <c r="C2" s="167"/>
      <c r="D2" s="168"/>
      <c r="E2" s="169"/>
      <c r="F2" s="448" t="s">
        <v>81</v>
      </c>
      <c r="G2" s="449"/>
      <c r="H2" s="449"/>
      <c r="I2" s="449"/>
      <c r="J2" s="13"/>
      <c r="K2" s="170"/>
      <c r="L2" s="171"/>
      <c r="M2" s="13"/>
      <c r="N2" s="172"/>
      <c r="O2" s="5"/>
    </row>
    <row r="3" spans="1:15" s="6" customFormat="1" ht="45">
      <c r="A3" s="173" t="s">
        <v>1</v>
      </c>
      <c r="B3" s="174" t="s">
        <v>2</v>
      </c>
      <c r="C3" s="175" t="s">
        <v>300</v>
      </c>
      <c r="D3" s="175" t="s">
        <v>218</v>
      </c>
      <c r="E3" s="176" t="s">
        <v>267</v>
      </c>
      <c r="F3" s="238" t="s">
        <v>4</v>
      </c>
      <c r="G3" s="239" t="s">
        <v>5</v>
      </c>
      <c r="H3" s="239" t="s">
        <v>83</v>
      </c>
      <c r="I3" s="240" t="s">
        <v>219</v>
      </c>
      <c r="J3" s="20" t="s">
        <v>268</v>
      </c>
      <c r="K3" s="177" t="s">
        <v>269</v>
      </c>
      <c r="L3" s="178" t="s">
        <v>270</v>
      </c>
      <c r="M3" s="179" t="s">
        <v>84</v>
      </c>
      <c r="N3" s="180" t="s">
        <v>9</v>
      </c>
      <c r="O3" s="5"/>
    </row>
    <row r="4" spans="1:15" s="32" customFormat="1" ht="27" customHeight="1">
      <c r="A4" s="173"/>
      <c r="B4" s="181" t="s">
        <v>85</v>
      </c>
      <c r="C4" s="26">
        <f>SUM(C7,C11,C24,C29,C37,C39,C46,C50)</f>
        <v>1256</v>
      </c>
      <c r="D4" s="27">
        <f>C4/E4</f>
        <v>5.3446808510638295</v>
      </c>
      <c r="E4" s="182">
        <f>SUM(E7,E11,E24,E29,E37,E39,E46,E50)</f>
        <v>235</v>
      </c>
      <c r="F4" s="183">
        <f>SUM(F7,F11,F24,F29,F37,F39,F46,F50)</f>
        <v>140</v>
      </c>
      <c r="G4" s="183">
        <f>SUM(G7,G11,G24,G29,G37,G39,G46,G50)</f>
        <v>95</v>
      </c>
      <c r="H4" s="183">
        <f>SUM(H7,H11,H24,H29,H37,H39,H46,H50)</f>
        <v>142</v>
      </c>
      <c r="I4" s="184">
        <f>H4/E4</f>
        <v>0.6042553191489362</v>
      </c>
      <c r="J4" s="26">
        <f>SUM(J7,J11,J24,J29,J37,J39,J46,J50)</f>
        <v>778</v>
      </c>
      <c r="K4" s="26">
        <f>SUM(K7,K11,K24,K29,K37,K39,K46,K50)</f>
        <v>137</v>
      </c>
      <c r="L4" s="29">
        <f aca="true" t="shared" si="0" ref="L4:L49">K4/E4</f>
        <v>0.5829787234042553</v>
      </c>
      <c r="M4" s="26">
        <f>J4/E4</f>
        <v>3.3106382978723405</v>
      </c>
      <c r="N4" s="185"/>
      <c r="O4" s="31"/>
    </row>
    <row r="5" spans="1:15" s="6" customFormat="1" ht="16.5">
      <c r="A5" s="248" t="s">
        <v>220</v>
      </c>
      <c r="B5" s="186" t="s">
        <v>221</v>
      </c>
      <c r="C5" s="35">
        <v>41</v>
      </c>
      <c r="D5" s="187">
        <f>C5/E5</f>
        <v>4.555555555555555</v>
      </c>
      <c r="E5" s="59">
        <v>9</v>
      </c>
      <c r="F5" s="188">
        <v>6</v>
      </c>
      <c r="G5" s="189">
        <v>3</v>
      </c>
      <c r="H5" s="190">
        <v>5</v>
      </c>
      <c r="I5" s="241">
        <f>H5/E5</f>
        <v>0.5555555555555556</v>
      </c>
      <c r="J5" s="35">
        <v>21</v>
      </c>
      <c r="K5" s="191">
        <v>1</v>
      </c>
      <c r="L5" s="192">
        <f t="shared" si="0"/>
        <v>0.1111111111111111</v>
      </c>
      <c r="M5" s="187">
        <f>J5/E5</f>
        <v>2.3333333333333335</v>
      </c>
      <c r="N5" s="172"/>
      <c r="O5" s="5"/>
    </row>
    <row r="6" spans="1:15" s="6" customFormat="1" ht="16.5">
      <c r="A6" s="249" t="s">
        <v>88</v>
      </c>
      <c r="B6" s="193" t="s">
        <v>222</v>
      </c>
      <c r="C6" s="45">
        <v>30</v>
      </c>
      <c r="D6" s="194">
        <f>C6/E6</f>
        <v>5</v>
      </c>
      <c r="E6" s="78">
        <v>6</v>
      </c>
      <c r="F6" s="195">
        <v>0</v>
      </c>
      <c r="G6" s="196">
        <v>6</v>
      </c>
      <c r="H6" s="197">
        <v>0</v>
      </c>
      <c r="I6" s="241">
        <f>H6/E6</f>
        <v>0</v>
      </c>
      <c r="J6" s="45">
        <v>21</v>
      </c>
      <c r="K6" s="198">
        <v>0</v>
      </c>
      <c r="L6" s="199">
        <f t="shared" si="0"/>
        <v>0</v>
      </c>
      <c r="M6" s="200">
        <f>J6/E6</f>
        <v>3.5</v>
      </c>
      <c r="N6" s="201"/>
      <c r="O6" s="5"/>
    </row>
    <row r="7" spans="1:15" s="57" customFormat="1" ht="16.5">
      <c r="A7" s="250"/>
      <c r="B7" s="202" t="s">
        <v>223</v>
      </c>
      <c r="C7" s="80">
        <f>SUM(C5:C6)</f>
        <v>71</v>
      </c>
      <c r="D7" s="66">
        <f>C7/E7</f>
        <v>4.733333333333333</v>
      </c>
      <c r="E7" s="203">
        <f>SUM(E5:E6)</f>
        <v>15</v>
      </c>
      <c r="F7" s="204">
        <f>SUM(F5:F6)</f>
        <v>6</v>
      </c>
      <c r="G7" s="204">
        <f>SUM(G5:G6)</f>
        <v>9</v>
      </c>
      <c r="H7" s="204">
        <f>SUM(H5:H6)</f>
        <v>5</v>
      </c>
      <c r="I7" s="241">
        <f aca="true" t="shared" si="1" ref="I7:I49">H7/E7</f>
        <v>0.3333333333333333</v>
      </c>
      <c r="J7" s="80">
        <f>SUM(J5:J6)</f>
        <v>42</v>
      </c>
      <c r="K7" s="80">
        <v>1</v>
      </c>
      <c r="L7" s="205">
        <f t="shared" si="0"/>
        <v>0.06666666666666667</v>
      </c>
      <c r="M7" s="66">
        <f>J7/E7</f>
        <v>2.8</v>
      </c>
      <c r="N7" s="206"/>
      <c r="O7" s="56"/>
    </row>
    <row r="8" spans="1:15" s="6" customFormat="1" ht="16.5">
      <c r="A8" s="251" t="s">
        <v>224</v>
      </c>
      <c r="B8" s="186" t="s">
        <v>225</v>
      </c>
      <c r="C8" s="35">
        <v>11</v>
      </c>
      <c r="D8" s="187">
        <f aca="true" t="shared" si="2" ref="D8:D49">C8/E8</f>
        <v>1.8333333333333333</v>
      </c>
      <c r="E8" s="59">
        <v>6</v>
      </c>
      <c r="F8" s="188">
        <v>3</v>
      </c>
      <c r="G8" s="189">
        <v>3</v>
      </c>
      <c r="H8" s="190">
        <v>0</v>
      </c>
      <c r="I8" s="241">
        <f t="shared" si="1"/>
        <v>0</v>
      </c>
      <c r="J8" s="35">
        <v>11</v>
      </c>
      <c r="K8" s="191">
        <v>1</v>
      </c>
      <c r="L8" s="192">
        <f t="shared" si="0"/>
        <v>0.16666666666666666</v>
      </c>
      <c r="M8" s="187">
        <f>J8/E8</f>
        <v>1.8333333333333333</v>
      </c>
      <c r="N8" s="172"/>
      <c r="O8" s="5"/>
    </row>
    <row r="9" spans="1:15" s="6" customFormat="1" ht="16.5">
      <c r="A9" s="249" t="s">
        <v>96</v>
      </c>
      <c r="B9" s="207" t="s">
        <v>226</v>
      </c>
      <c r="C9" s="41">
        <v>25</v>
      </c>
      <c r="D9" s="194">
        <f t="shared" si="2"/>
        <v>3.5714285714285716</v>
      </c>
      <c r="E9" s="61">
        <v>7</v>
      </c>
      <c r="F9" s="208">
        <v>5</v>
      </c>
      <c r="G9" s="209">
        <v>2</v>
      </c>
      <c r="H9" s="210">
        <v>0</v>
      </c>
      <c r="I9" s="241">
        <f t="shared" si="1"/>
        <v>0</v>
      </c>
      <c r="J9" s="41">
        <v>29</v>
      </c>
      <c r="K9" s="211">
        <v>0</v>
      </c>
      <c r="L9" s="212">
        <f t="shared" si="0"/>
        <v>0</v>
      </c>
      <c r="M9" s="194">
        <f aca="true" t="shared" si="3" ref="M9:M36">J9/E9</f>
        <v>4.142857142857143</v>
      </c>
      <c r="N9" s="213"/>
      <c r="O9" s="5"/>
    </row>
    <row r="10" spans="1:15" s="6" customFormat="1" ht="16.5">
      <c r="A10" s="249"/>
      <c r="B10" s="193" t="s">
        <v>227</v>
      </c>
      <c r="C10" s="45">
        <v>28</v>
      </c>
      <c r="D10" s="200">
        <f t="shared" si="2"/>
        <v>9.333333333333334</v>
      </c>
      <c r="E10" s="78">
        <v>3</v>
      </c>
      <c r="F10" s="195">
        <v>3</v>
      </c>
      <c r="G10" s="196">
        <v>0</v>
      </c>
      <c r="H10" s="197">
        <v>1</v>
      </c>
      <c r="I10" s="241">
        <f t="shared" si="1"/>
        <v>0.3333333333333333</v>
      </c>
      <c r="J10" s="45">
        <v>18</v>
      </c>
      <c r="K10" s="198">
        <v>0</v>
      </c>
      <c r="L10" s="212">
        <f t="shared" si="0"/>
        <v>0</v>
      </c>
      <c r="M10" s="200">
        <f t="shared" si="3"/>
        <v>6</v>
      </c>
      <c r="N10" s="201"/>
      <c r="O10" s="5"/>
    </row>
    <row r="11" spans="1:15" s="57" customFormat="1" ht="16.5">
      <c r="A11" s="250"/>
      <c r="B11" s="202" t="s">
        <v>223</v>
      </c>
      <c r="C11" s="80">
        <f>SUM(C8:C10)</f>
        <v>64</v>
      </c>
      <c r="D11" s="66">
        <f>C11/E11</f>
        <v>4</v>
      </c>
      <c r="E11" s="81">
        <f>SUM(E8:E10)</f>
        <v>16</v>
      </c>
      <c r="F11" s="214">
        <f>SUM(F8:F10)</f>
        <v>11</v>
      </c>
      <c r="G11" s="214">
        <f>SUM(G8:G10)</f>
        <v>5</v>
      </c>
      <c r="H11" s="214">
        <f>SUM(H8:H10)</f>
        <v>1</v>
      </c>
      <c r="I11" s="241">
        <f t="shared" si="1"/>
        <v>0.0625</v>
      </c>
      <c r="J11" s="80">
        <f>SUM(J8:J10)</f>
        <v>58</v>
      </c>
      <c r="K11" s="80">
        <f>SUM(K8:K10)</f>
        <v>1</v>
      </c>
      <c r="L11" s="205">
        <f t="shared" si="0"/>
        <v>0.0625</v>
      </c>
      <c r="M11" s="66">
        <f>J11/E11</f>
        <v>3.625</v>
      </c>
      <c r="N11" s="206"/>
      <c r="O11" s="56"/>
    </row>
    <row r="12" spans="1:15" s="6" customFormat="1" ht="16.5">
      <c r="A12" s="251" t="s">
        <v>103</v>
      </c>
      <c r="B12" s="186" t="s">
        <v>228</v>
      </c>
      <c r="C12" s="35">
        <v>18</v>
      </c>
      <c r="D12" s="194">
        <f t="shared" si="2"/>
        <v>4.5</v>
      </c>
      <c r="E12" s="59">
        <v>4</v>
      </c>
      <c r="F12" s="188">
        <v>3</v>
      </c>
      <c r="G12" s="189">
        <v>1</v>
      </c>
      <c r="H12" s="190">
        <v>3</v>
      </c>
      <c r="I12" s="241">
        <f t="shared" si="1"/>
        <v>0.75</v>
      </c>
      <c r="J12" s="35">
        <v>7</v>
      </c>
      <c r="K12" s="191">
        <v>10</v>
      </c>
      <c r="L12" s="212">
        <f t="shared" si="0"/>
        <v>2.5</v>
      </c>
      <c r="M12" s="187">
        <f t="shared" si="3"/>
        <v>1.75</v>
      </c>
      <c r="N12" s="172"/>
      <c r="O12" s="5"/>
    </row>
    <row r="13" spans="1:15" s="6" customFormat="1" ht="16.5">
      <c r="A13" s="249" t="s">
        <v>105</v>
      </c>
      <c r="B13" s="207" t="s">
        <v>229</v>
      </c>
      <c r="C13" s="41">
        <v>32</v>
      </c>
      <c r="D13" s="194">
        <f t="shared" si="2"/>
        <v>2.4615384615384617</v>
      </c>
      <c r="E13" s="61">
        <v>13</v>
      </c>
      <c r="F13" s="208">
        <v>12</v>
      </c>
      <c r="G13" s="209">
        <v>1</v>
      </c>
      <c r="H13" s="210">
        <v>4</v>
      </c>
      <c r="I13" s="241">
        <f t="shared" si="1"/>
        <v>0.3076923076923077</v>
      </c>
      <c r="J13" s="41">
        <v>30</v>
      </c>
      <c r="K13" s="211">
        <v>11</v>
      </c>
      <c r="L13" s="212">
        <f t="shared" si="0"/>
        <v>0.8461538461538461</v>
      </c>
      <c r="M13" s="194">
        <f t="shared" si="3"/>
        <v>2.3076923076923075</v>
      </c>
      <c r="N13" s="213"/>
      <c r="O13" s="5"/>
    </row>
    <row r="14" spans="1:15" s="6" customFormat="1" ht="16.5">
      <c r="A14" s="249"/>
      <c r="B14" s="207" t="s">
        <v>230</v>
      </c>
      <c r="C14" s="41">
        <v>28</v>
      </c>
      <c r="D14" s="194">
        <f t="shared" si="2"/>
        <v>3.5</v>
      </c>
      <c r="E14" s="61">
        <v>8</v>
      </c>
      <c r="F14" s="208">
        <v>6</v>
      </c>
      <c r="G14" s="209">
        <v>2</v>
      </c>
      <c r="H14" s="210">
        <v>6</v>
      </c>
      <c r="I14" s="241">
        <f t="shared" si="1"/>
        <v>0.75</v>
      </c>
      <c r="J14" s="41">
        <v>12</v>
      </c>
      <c r="K14" s="211">
        <v>6</v>
      </c>
      <c r="L14" s="212">
        <f t="shared" si="0"/>
        <v>0.75</v>
      </c>
      <c r="M14" s="194">
        <f t="shared" si="3"/>
        <v>1.5</v>
      </c>
      <c r="N14" s="213"/>
      <c r="O14" s="5"/>
    </row>
    <row r="15" spans="1:15" s="6" customFormat="1" ht="16.5">
      <c r="A15" s="249"/>
      <c r="B15" s="207" t="s">
        <v>231</v>
      </c>
      <c r="C15" s="41">
        <v>14</v>
      </c>
      <c r="D15" s="194">
        <f t="shared" si="2"/>
        <v>3.5</v>
      </c>
      <c r="E15" s="61">
        <v>4</v>
      </c>
      <c r="F15" s="208">
        <v>4</v>
      </c>
      <c r="G15" s="209">
        <v>0</v>
      </c>
      <c r="H15" s="210">
        <v>1</v>
      </c>
      <c r="I15" s="241">
        <f t="shared" si="1"/>
        <v>0.25</v>
      </c>
      <c r="J15" s="41">
        <v>11</v>
      </c>
      <c r="K15" s="211">
        <v>1</v>
      </c>
      <c r="L15" s="212">
        <f t="shared" si="0"/>
        <v>0.25</v>
      </c>
      <c r="M15" s="194">
        <f t="shared" si="3"/>
        <v>2.75</v>
      </c>
      <c r="N15" s="213"/>
      <c r="O15" s="5"/>
    </row>
    <row r="16" spans="1:15" s="6" customFormat="1" ht="16.5">
      <c r="A16" s="249"/>
      <c r="B16" s="207" t="s">
        <v>232</v>
      </c>
      <c r="C16" s="41">
        <v>18</v>
      </c>
      <c r="D16" s="194">
        <f t="shared" si="2"/>
        <v>9</v>
      </c>
      <c r="E16" s="61">
        <v>2</v>
      </c>
      <c r="F16" s="208">
        <v>2</v>
      </c>
      <c r="G16" s="209">
        <v>0</v>
      </c>
      <c r="H16" s="210">
        <v>2</v>
      </c>
      <c r="I16" s="241">
        <f t="shared" si="1"/>
        <v>1</v>
      </c>
      <c r="J16" s="41">
        <v>4</v>
      </c>
      <c r="K16" s="211">
        <v>0</v>
      </c>
      <c r="L16" s="212">
        <f t="shared" si="0"/>
        <v>0</v>
      </c>
      <c r="M16" s="194">
        <f t="shared" si="3"/>
        <v>2</v>
      </c>
      <c r="N16" s="213"/>
      <c r="O16" s="5"/>
    </row>
    <row r="17" spans="1:15" s="6" customFormat="1" ht="16.5">
      <c r="A17" s="249"/>
      <c r="B17" s="207" t="s">
        <v>233</v>
      </c>
      <c r="C17" s="41">
        <v>15</v>
      </c>
      <c r="D17" s="194">
        <f t="shared" si="2"/>
        <v>7.5</v>
      </c>
      <c r="E17" s="61">
        <v>2</v>
      </c>
      <c r="F17" s="208">
        <v>2</v>
      </c>
      <c r="G17" s="209">
        <v>0</v>
      </c>
      <c r="H17" s="210">
        <v>2</v>
      </c>
      <c r="I17" s="241">
        <f t="shared" si="1"/>
        <v>1</v>
      </c>
      <c r="J17" s="41">
        <v>3</v>
      </c>
      <c r="K17" s="211">
        <v>7</v>
      </c>
      <c r="L17" s="212">
        <f t="shared" si="0"/>
        <v>3.5</v>
      </c>
      <c r="M17" s="194">
        <f t="shared" si="3"/>
        <v>1.5</v>
      </c>
      <c r="N17" s="213"/>
      <c r="O17" s="5"/>
    </row>
    <row r="18" spans="1:15" s="6" customFormat="1" ht="16.5">
      <c r="A18" s="249"/>
      <c r="B18" s="207" t="s">
        <v>234</v>
      </c>
      <c r="C18" s="41">
        <v>33</v>
      </c>
      <c r="D18" s="194">
        <f t="shared" si="2"/>
        <v>4.125</v>
      </c>
      <c r="E18" s="61">
        <v>8</v>
      </c>
      <c r="F18" s="208">
        <v>2</v>
      </c>
      <c r="G18" s="209">
        <v>6</v>
      </c>
      <c r="H18" s="210">
        <v>4</v>
      </c>
      <c r="I18" s="241">
        <f t="shared" si="1"/>
        <v>0.5</v>
      </c>
      <c r="J18" s="41">
        <v>39</v>
      </c>
      <c r="K18" s="211">
        <v>13</v>
      </c>
      <c r="L18" s="212">
        <f t="shared" si="0"/>
        <v>1.625</v>
      </c>
      <c r="M18" s="194">
        <f t="shared" si="3"/>
        <v>4.875</v>
      </c>
      <c r="N18" s="213"/>
      <c r="O18" s="5"/>
    </row>
    <row r="19" spans="1:15" s="6" customFormat="1" ht="16.5">
      <c r="A19" s="249"/>
      <c r="B19" s="207" t="s">
        <v>235</v>
      </c>
      <c r="C19" s="41">
        <v>17</v>
      </c>
      <c r="D19" s="194">
        <f t="shared" si="2"/>
        <v>1.5454545454545454</v>
      </c>
      <c r="E19" s="61">
        <v>11</v>
      </c>
      <c r="F19" s="208">
        <v>11</v>
      </c>
      <c r="G19" s="209">
        <v>0</v>
      </c>
      <c r="H19" s="210">
        <v>11</v>
      </c>
      <c r="I19" s="241">
        <f t="shared" si="1"/>
        <v>1</v>
      </c>
      <c r="J19" s="41">
        <v>12</v>
      </c>
      <c r="K19" s="211">
        <v>2</v>
      </c>
      <c r="L19" s="212">
        <f t="shared" si="0"/>
        <v>0.18181818181818182</v>
      </c>
      <c r="M19" s="194">
        <f t="shared" si="3"/>
        <v>1.0909090909090908</v>
      </c>
      <c r="N19" s="213"/>
      <c r="O19" s="5"/>
    </row>
    <row r="20" spans="1:15" s="6" customFormat="1" ht="16.5">
      <c r="A20" s="249"/>
      <c r="B20" s="207" t="s">
        <v>236</v>
      </c>
      <c r="C20" s="41">
        <v>23</v>
      </c>
      <c r="D20" s="194">
        <f t="shared" si="2"/>
        <v>4.6</v>
      </c>
      <c r="E20" s="61">
        <v>5</v>
      </c>
      <c r="F20" s="208">
        <v>2</v>
      </c>
      <c r="G20" s="209">
        <v>3</v>
      </c>
      <c r="H20" s="210">
        <v>2</v>
      </c>
      <c r="I20" s="241">
        <f t="shared" si="1"/>
        <v>0.4</v>
      </c>
      <c r="J20" s="41">
        <v>16</v>
      </c>
      <c r="K20" s="211">
        <v>3</v>
      </c>
      <c r="L20" s="212">
        <f t="shared" si="0"/>
        <v>0.6</v>
      </c>
      <c r="M20" s="194">
        <f t="shared" si="3"/>
        <v>3.2</v>
      </c>
      <c r="N20" s="213"/>
      <c r="O20" s="5"/>
    </row>
    <row r="21" spans="1:15" s="6" customFormat="1" ht="16.5">
      <c r="A21" s="249"/>
      <c r="B21" s="207" t="s">
        <v>237</v>
      </c>
      <c r="C21" s="41">
        <v>87</v>
      </c>
      <c r="D21" s="194">
        <f t="shared" si="2"/>
        <v>6.6923076923076925</v>
      </c>
      <c r="E21" s="61">
        <v>13</v>
      </c>
      <c r="F21" s="208">
        <v>5</v>
      </c>
      <c r="G21" s="209">
        <v>8</v>
      </c>
      <c r="H21" s="210">
        <v>5</v>
      </c>
      <c r="I21" s="241">
        <f t="shared" si="1"/>
        <v>0.38461538461538464</v>
      </c>
      <c r="J21" s="41">
        <v>89</v>
      </c>
      <c r="K21" s="211">
        <v>10</v>
      </c>
      <c r="L21" s="212">
        <f t="shared" si="0"/>
        <v>0.7692307692307693</v>
      </c>
      <c r="M21" s="194">
        <f t="shared" si="3"/>
        <v>6.846153846153846</v>
      </c>
      <c r="N21" s="213"/>
      <c r="O21" s="5"/>
    </row>
    <row r="22" spans="1:15" s="6" customFormat="1" ht="16.5">
      <c r="A22" s="249"/>
      <c r="B22" s="207" t="s">
        <v>238</v>
      </c>
      <c r="C22" s="41">
        <v>50</v>
      </c>
      <c r="D22" s="194">
        <f t="shared" si="2"/>
        <v>4.166666666666667</v>
      </c>
      <c r="E22" s="61">
        <v>12</v>
      </c>
      <c r="F22" s="208">
        <v>4</v>
      </c>
      <c r="G22" s="209">
        <v>8</v>
      </c>
      <c r="H22" s="210">
        <v>4</v>
      </c>
      <c r="I22" s="241">
        <f t="shared" si="1"/>
        <v>0.3333333333333333</v>
      </c>
      <c r="J22" s="41">
        <v>50</v>
      </c>
      <c r="K22" s="211">
        <v>4</v>
      </c>
      <c r="L22" s="212">
        <f t="shared" si="0"/>
        <v>0.3333333333333333</v>
      </c>
      <c r="M22" s="194">
        <f t="shared" si="3"/>
        <v>4.166666666666667</v>
      </c>
      <c r="N22" s="213"/>
      <c r="O22" s="5"/>
    </row>
    <row r="23" spans="1:15" s="6" customFormat="1" ht="16.5">
      <c r="A23" s="249"/>
      <c r="B23" s="193" t="s">
        <v>239</v>
      </c>
      <c r="C23" s="45">
        <v>56</v>
      </c>
      <c r="D23" s="194">
        <f t="shared" si="2"/>
        <v>4.3076923076923075</v>
      </c>
      <c r="E23" s="78">
        <v>13</v>
      </c>
      <c r="F23" s="195">
        <v>2</v>
      </c>
      <c r="G23" s="196">
        <v>11</v>
      </c>
      <c r="H23" s="197">
        <v>10</v>
      </c>
      <c r="I23" s="241">
        <f t="shared" si="1"/>
        <v>0.7692307692307693</v>
      </c>
      <c r="J23" s="45">
        <v>28</v>
      </c>
      <c r="K23" s="198">
        <v>17</v>
      </c>
      <c r="L23" s="212">
        <f t="shared" si="0"/>
        <v>1.3076923076923077</v>
      </c>
      <c r="M23" s="200">
        <f t="shared" si="3"/>
        <v>2.1538461538461537</v>
      </c>
      <c r="N23" s="201"/>
      <c r="O23" s="5"/>
    </row>
    <row r="24" spans="1:15" s="57" customFormat="1" ht="16.5">
      <c r="A24" s="250"/>
      <c r="B24" s="202" t="s">
        <v>223</v>
      </c>
      <c r="C24" s="80">
        <f>SUM(C12:C23)</f>
        <v>391</v>
      </c>
      <c r="D24" s="66">
        <f>C24/E24</f>
        <v>4.11578947368421</v>
      </c>
      <c r="E24" s="81">
        <f>SUM(E12:E23)</f>
        <v>95</v>
      </c>
      <c r="F24" s="214">
        <f>SUM(F12:F23)</f>
        <v>55</v>
      </c>
      <c r="G24" s="214">
        <f>SUM(G12:G23)</f>
        <v>40</v>
      </c>
      <c r="H24" s="214">
        <f>SUM(H12:H23)</f>
        <v>54</v>
      </c>
      <c r="I24" s="241">
        <f t="shared" si="1"/>
        <v>0.5684210526315789</v>
      </c>
      <c r="J24" s="80">
        <f>SUM(J12:J23)</f>
        <v>301</v>
      </c>
      <c r="K24" s="80">
        <f>SUM(K12:K23)</f>
        <v>84</v>
      </c>
      <c r="L24" s="205">
        <f>K24/E24</f>
        <v>0.8842105263157894</v>
      </c>
      <c r="M24" s="66">
        <f>J24/E24</f>
        <v>3.168421052631579</v>
      </c>
      <c r="N24" s="206"/>
      <c r="O24" s="56"/>
    </row>
    <row r="25" spans="1:15" s="6" customFormat="1" ht="16.5">
      <c r="A25" s="249"/>
      <c r="B25" s="186" t="s">
        <v>240</v>
      </c>
      <c r="C25" s="35">
        <v>51</v>
      </c>
      <c r="D25" s="194">
        <f t="shared" si="2"/>
        <v>7.285714285714286</v>
      </c>
      <c r="E25" s="59">
        <v>7</v>
      </c>
      <c r="F25" s="188">
        <v>7</v>
      </c>
      <c r="G25" s="189">
        <v>0</v>
      </c>
      <c r="H25" s="190">
        <v>7</v>
      </c>
      <c r="I25" s="241">
        <f t="shared" si="1"/>
        <v>1</v>
      </c>
      <c r="J25" s="35">
        <v>11</v>
      </c>
      <c r="K25" s="191">
        <v>0</v>
      </c>
      <c r="L25" s="212">
        <f t="shared" si="0"/>
        <v>0</v>
      </c>
      <c r="M25" s="187">
        <f t="shared" si="3"/>
        <v>1.5714285714285714</v>
      </c>
      <c r="N25" s="172"/>
      <c r="O25" s="5"/>
    </row>
    <row r="26" spans="1:15" s="6" customFormat="1" ht="16.5">
      <c r="A26" s="251" t="s">
        <v>121</v>
      </c>
      <c r="B26" s="207" t="s">
        <v>241</v>
      </c>
      <c r="C26" s="41">
        <v>20</v>
      </c>
      <c r="D26" s="194">
        <f t="shared" si="2"/>
        <v>20</v>
      </c>
      <c r="E26" s="61">
        <v>1</v>
      </c>
      <c r="F26" s="208">
        <v>0</v>
      </c>
      <c r="G26" s="209">
        <v>1</v>
      </c>
      <c r="H26" s="210">
        <v>0</v>
      </c>
      <c r="I26" s="241">
        <f t="shared" si="1"/>
        <v>0</v>
      </c>
      <c r="J26" s="41">
        <v>3</v>
      </c>
      <c r="K26" s="211">
        <v>0</v>
      </c>
      <c r="L26" s="212">
        <f t="shared" si="0"/>
        <v>0</v>
      </c>
      <c r="M26" s="194">
        <f t="shared" si="3"/>
        <v>3</v>
      </c>
      <c r="N26" s="213"/>
      <c r="O26" s="5"/>
    </row>
    <row r="27" spans="1:15" s="6" customFormat="1" ht="16.5">
      <c r="A27" s="249" t="s">
        <v>123</v>
      </c>
      <c r="B27" s="207" t="s">
        <v>242</v>
      </c>
      <c r="C27" s="41">
        <v>13</v>
      </c>
      <c r="D27" s="194">
        <f t="shared" si="2"/>
        <v>4.333333333333333</v>
      </c>
      <c r="E27" s="61">
        <v>3</v>
      </c>
      <c r="F27" s="208">
        <v>2</v>
      </c>
      <c r="G27" s="209">
        <v>1</v>
      </c>
      <c r="H27" s="210">
        <v>2</v>
      </c>
      <c r="I27" s="241">
        <f t="shared" si="1"/>
        <v>0.6666666666666666</v>
      </c>
      <c r="J27" s="41">
        <v>13</v>
      </c>
      <c r="K27" s="211">
        <v>0</v>
      </c>
      <c r="L27" s="212">
        <f t="shared" si="0"/>
        <v>0</v>
      </c>
      <c r="M27" s="194">
        <f t="shared" si="3"/>
        <v>4.333333333333333</v>
      </c>
      <c r="N27" s="213"/>
      <c r="O27" s="5"/>
    </row>
    <row r="28" spans="1:15" s="6" customFormat="1" ht="16.5">
      <c r="A28" s="249"/>
      <c r="B28" s="207" t="s">
        <v>260</v>
      </c>
      <c r="C28" s="45">
        <v>53</v>
      </c>
      <c r="D28" s="194" t="e">
        <f t="shared" si="2"/>
        <v>#DIV/0!</v>
      </c>
      <c r="E28" s="78">
        <v>0</v>
      </c>
      <c r="F28" s="195">
        <v>0</v>
      </c>
      <c r="G28" s="196">
        <v>0</v>
      </c>
      <c r="H28" s="197">
        <v>0</v>
      </c>
      <c r="I28" s="241"/>
      <c r="J28" s="45">
        <v>0</v>
      </c>
      <c r="K28" s="198">
        <v>0</v>
      </c>
      <c r="L28" s="212" t="e">
        <f t="shared" si="0"/>
        <v>#DIV/0!</v>
      </c>
      <c r="M28" s="200" t="e">
        <f t="shared" si="3"/>
        <v>#DIV/0!</v>
      </c>
      <c r="N28" s="201"/>
      <c r="O28" s="5"/>
    </row>
    <row r="29" spans="1:15" s="57" customFormat="1" ht="16.5">
      <c r="A29" s="250"/>
      <c r="B29" s="202" t="s">
        <v>223</v>
      </c>
      <c r="C29" s="80">
        <f>SUM(C25:C28)</f>
        <v>137</v>
      </c>
      <c r="D29" s="66">
        <f>C29/E29</f>
        <v>12.454545454545455</v>
      </c>
      <c r="E29" s="203">
        <f>SUM(E25:E28)</f>
        <v>11</v>
      </c>
      <c r="F29" s="204">
        <f>SUM(F25:F28)</f>
        <v>9</v>
      </c>
      <c r="G29" s="204">
        <f>SUM(G25:G28)</f>
        <v>2</v>
      </c>
      <c r="H29" s="204">
        <f>SUM(H25:H28)</f>
        <v>9</v>
      </c>
      <c r="I29" s="241">
        <f t="shared" si="1"/>
        <v>0.8181818181818182</v>
      </c>
      <c r="J29" s="80">
        <f>SUM(J25:J28)</f>
        <v>27</v>
      </c>
      <c r="K29" s="80">
        <f>SUM(K25:K28)</f>
        <v>0</v>
      </c>
      <c r="L29" s="205">
        <f>K29/E29</f>
        <v>0</v>
      </c>
      <c r="M29" s="66">
        <f>J29/E29</f>
        <v>2.4545454545454546</v>
      </c>
      <c r="N29" s="206"/>
      <c r="O29" s="56"/>
    </row>
    <row r="30" spans="1:15" s="6" customFormat="1" ht="16.5">
      <c r="A30" s="249"/>
      <c r="B30" s="186" t="s">
        <v>244</v>
      </c>
      <c r="C30" s="35">
        <v>28</v>
      </c>
      <c r="D30" s="194">
        <f t="shared" si="2"/>
        <v>28</v>
      </c>
      <c r="E30" s="59">
        <v>1</v>
      </c>
      <c r="F30" s="188">
        <v>1</v>
      </c>
      <c r="G30" s="189">
        <v>0</v>
      </c>
      <c r="H30" s="190">
        <v>1</v>
      </c>
      <c r="I30" s="241">
        <f t="shared" si="1"/>
        <v>1</v>
      </c>
      <c r="J30" s="35">
        <v>4</v>
      </c>
      <c r="K30" s="191">
        <v>0</v>
      </c>
      <c r="L30" s="212">
        <f t="shared" si="0"/>
        <v>0</v>
      </c>
      <c r="M30" s="187">
        <f t="shared" si="3"/>
        <v>4</v>
      </c>
      <c r="N30" s="172"/>
      <c r="O30" s="5"/>
    </row>
    <row r="31" spans="1:15" s="6" customFormat="1" ht="16.5">
      <c r="A31" s="251" t="s">
        <v>121</v>
      </c>
      <c r="B31" s="215" t="s">
        <v>245</v>
      </c>
      <c r="C31" s="41">
        <v>66</v>
      </c>
      <c r="D31" s="194">
        <f t="shared" si="2"/>
        <v>16.5</v>
      </c>
      <c r="E31" s="61">
        <v>4</v>
      </c>
      <c r="F31" s="208">
        <v>3</v>
      </c>
      <c r="G31" s="209">
        <v>1</v>
      </c>
      <c r="H31" s="210">
        <v>3</v>
      </c>
      <c r="I31" s="241">
        <f t="shared" si="1"/>
        <v>0.75</v>
      </c>
      <c r="J31" s="41">
        <v>13</v>
      </c>
      <c r="K31" s="211">
        <v>3</v>
      </c>
      <c r="L31" s="212">
        <f t="shared" si="0"/>
        <v>0.75</v>
      </c>
      <c r="M31" s="194">
        <f t="shared" si="3"/>
        <v>3.25</v>
      </c>
      <c r="N31" s="213"/>
      <c r="O31" s="5"/>
    </row>
    <row r="32" spans="1:15" s="6" customFormat="1" ht="16.5">
      <c r="A32" s="249" t="s">
        <v>131</v>
      </c>
      <c r="B32" s="207" t="s">
        <v>246</v>
      </c>
      <c r="C32" s="41">
        <v>39</v>
      </c>
      <c r="D32" s="194">
        <f t="shared" si="2"/>
        <v>39</v>
      </c>
      <c r="E32" s="61">
        <v>1</v>
      </c>
      <c r="F32" s="208">
        <v>1</v>
      </c>
      <c r="G32" s="209">
        <v>0</v>
      </c>
      <c r="H32" s="210">
        <v>1</v>
      </c>
      <c r="I32" s="241">
        <f t="shared" si="1"/>
        <v>1</v>
      </c>
      <c r="J32" s="41">
        <v>7</v>
      </c>
      <c r="K32" s="211">
        <v>0</v>
      </c>
      <c r="L32" s="212">
        <f t="shared" si="0"/>
        <v>0</v>
      </c>
      <c r="M32" s="194">
        <f t="shared" si="3"/>
        <v>7</v>
      </c>
      <c r="N32" s="213"/>
      <c r="O32" s="5"/>
    </row>
    <row r="33" spans="1:15" s="6" customFormat="1" ht="16.5">
      <c r="A33" s="249"/>
      <c r="B33" s="207" t="s">
        <v>247</v>
      </c>
      <c r="C33" s="41">
        <v>88</v>
      </c>
      <c r="D33" s="194">
        <f t="shared" si="2"/>
        <v>7.333333333333333</v>
      </c>
      <c r="E33" s="61">
        <v>12</v>
      </c>
      <c r="F33" s="208">
        <v>12</v>
      </c>
      <c r="G33" s="209">
        <v>0</v>
      </c>
      <c r="H33" s="210">
        <v>12</v>
      </c>
      <c r="I33" s="241">
        <f t="shared" si="1"/>
        <v>1</v>
      </c>
      <c r="J33" s="41">
        <v>51</v>
      </c>
      <c r="K33" s="211">
        <v>0</v>
      </c>
      <c r="L33" s="212">
        <f t="shared" si="0"/>
        <v>0</v>
      </c>
      <c r="M33" s="194">
        <f t="shared" si="3"/>
        <v>4.25</v>
      </c>
      <c r="N33" s="213"/>
      <c r="O33" s="5"/>
    </row>
    <row r="34" spans="1:15" s="6" customFormat="1" ht="16.5">
      <c r="A34" s="249"/>
      <c r="B34" s="207" t="s">
        <v>248</v>
      </c>
      <c r="C34" s="41">
        <v>39</v>
      </c>
      <c r="D34" s="194">
        <f t="shared" si="2"/>
        <v>19.5</v>
      </c>
      <c r="E34" s="61">
        <v>2</v>
      </c>
      <c r="F34" s="208">
        <v>2</v>
      </c>
      <c r="G34" s="209">
        <v>0</v>
      </c>
      <c r="H34" s="210">
        <v>2</v>
      </c>
      <c r="I34" s="241">
        <f t="shared" si="1"/>
        <v>1</v>
      </c>
      <c r="J34" s="41">
        <v>14</v>
      </c>
      <c r="K34" s="211">
        <v>0</v>
      </c>
      <c r="L34" s="212">
        <f t="shared" si="0"/>
        <v>0</v>
      </c>
      <c r="M34" s="194">
        <f t="shared" si="3"/>
        <v>7</v>
      </c>
      <c r="N34" s="213"/>
      <c r="O34" s="5"/>
    </row>
    <row r="35" spans="1:15" s="6" customFormat="1" ht="16.5">
      <c r="A35" s="249"/>
      <c r="B35" s="207" t="s">
        <v>249</v>
      </c>
      <c r="C35" s="41">
        <v>75</v>
      </c>
      <c r="D35" s="194">
        <f t="shared" si="2"/>
        <v>15</v>
      </c>
      <c r="E35" s="61">
        <v>5</v>
      </c>
      <c r="F35" s="208">
        <v>2</v>
      </c>
      <c r="G35" s="209">
        <v>3</v>
      </c>
      <c r="H35" s="210">
        <v>2</v>
      </c>
      <c r="I35" s="241">
        <f t="shared" si="1"/>
        <v>0.4</v>
      </c>
      <c r="J35" s="41">
        <v>97</v>
      </c>
      <c r="K35" s="211">
        <v>0</v>
      </c>
      <c r="L35" s="212">
        <f t="shared" si="0"/>
        <v>0</v>
      </c>
      <c r="M35" s="194">
        <f t="shared" si="3"/>
        <v>19.4</v>
      </c>
      <c r="N35" s="213"/>
      <c r="O35" s="5"/>
    </row>
    <row r="36" spans="1:15" s="6" customFormat="1" ht="16.5">
      <c r="A36" s="249"/>
      <c r="B36" s="193" t="s">
        <v>250</v>
      </c>
      <c r="C36" s="45">
        <v>14</v>
      </c>
      <c r="D36" s="194">
        <f t="shared" si="2"/>
        <v>7</v>
      </c>
      <c r="E36" s="78">
        <v>2</v>
      </c>
      <c r="F36" s="195">
        <v>2</v>
      </c>
      <c r="G36" s="196">
        <v>0</v>
      </c>
      <c r="H36" s="197">
        <v>2</v>
      </c>
      <c r="I36" s="241">
        <f t="shared" si="1"/>
        <v>1</v>
      </c>
      <c r="J36" s="45">
        <v>6</v>
      </c>
      <c r="K36" s="198">
        <v>0</v>
      </c>
      <c r="L36" s="212">
        <f t="shared" si="0"/>
        <v>0</v>
      </c>
      <c r="M36" s="200">
        <f t="shared" si="3"/>
        <v>3</v>
      </c>
      <c r="N36" s="201"/>
      <c r="O36" s="5"/>
    </row>
    <row r="37" spans="1:15" s="57" customFormat="1" ht="16.5">
      <c r="A37" s="250"/>
      <c r="B37" s="202" t="s">
        <v>223</v>
      </c>
      <c r="C37" s="80">
        <f>SUM(C30:C36)</f>
        <v>349</v>
      </c>
      <c r="D37" s="66">
        <f>C37/E37</f>
        <v>12.925925925925926</v>
      </c>
      <c r="E37" s="203">
        <f>SUM(E30:E36)</f>
        <v>27</v>
      </c>
      <c r="F37" s="204">
        <f>SUM(F30:F36)</f>
        <v>23</v>
      </c>
      <c r="G37" s="204">
        <f>SUM(G30:G36)</f>
        <v>4</v>
      </c>
      <c r="H37" s="204">
        <f>SUM(H30:H36)</f>
        <v>23</v>
      </c>
      <c r="I37" s="241">
        <f t="shared" si="1"/>
        <v>0.8518518518518519</v>
      </c>
      <c r="J37" s="80">
        <f>SUM(J30:J36)</f>
        <v>192</v>
      </c>
      <c r="K37" s="80">
        <f>SUM(K30:K36)</f>
        <v>3</v>
      </c>
      <c r="L37" s="205">
        <f>K37/E37</f>
        <v>0.1111111111111111</v>
      </c>
      <c r="M37" s="66">
        <f>J37/E37</f>
        <v>7.111111111111111</v>
      </c>
      <c r="N37" s="206"/>
      <c r="O37" s="56"/>
    </row>
    <row r="38" spans="1:15" s="6" customFormat="1" ht="33">
      <c r="A38" s="249" t="s">
        <v>140</v>
      </c>
      <c r="B38" s="216" t="s">
        <v>251</v>
      </c>
      <c r="C38" s="217">
        <v>22</v>
      </c>
      <c r="D38" s="194">
        <f t="shared" si="2"/>
        <v>7.333333333333333</v>
      </c>
      <c r="E38" s="218">
        <v>3</v>
      </c>
      <c r="F38" s="219">
        <v>0</v>
      </c>
      <c r="G38" s="220">
        <v>3</v>
      </c>
      <c r="H38" s="221">
        <v>0</v>
      </c>
      <c r="I38" s="241">
        <f t="shared" si="1"/>
        <v>0</v>
      </c>
      <c r="J38" s="217">
        <v>25</v>
      </c>
      <c r="K38" s="222">
        <v>0</v>
      </c>
      <c r="L38" s="212">
        <f t="shared" si="0"/>
        <v>0</v>
      </c>
      <c r="M38" s="223">
        <f>J38/E38</f>
        <v>8.333333333333334</v>
      </c>
      <c r="N38" s="224"/>
      <c r="O38" s="5"/>
    </row>
    <row r="39" spans="1:15" s="6" customFormat="1" ht="16.5">
      <c r="A39" s="249"/>
      <c r="B39" s="225" t="s">
        <v>223</v>
      </c>
      <c r="C39" s="226">
        <f>SUM(C38:C38)</f>
        <v>22</v>
      </c>
      <c r="D39" s="263">
        <f t="shared" si="2"/>
        <v>7.333333333333333</v>
      </c>
      <c r="E39" s="227">
        <f>SUM(E38:E38)</f>
        <v>3</v>
      </c>
      <c r="F39" s="228">
        <f>SUM(F38:F38)</f>
        <v>0</v>
      </c>
      <c r="G39" s="228">
        <f>SUM(G38:G38)</f>
        <v>3</v>
      </c>
      <c r="H39" s="228">
        <f>SUM(H38:H38)</f>
        <v>0</v>
      </c>
      <c r="I39" s="264">
        <f t="shared" si="1"/>
        <v>0</v>
      </c>
      <c r="J39" s="226">
        <f>SUM(J38:J38)</f>
        <v>25</v>
      </c>
      <c r="K39" s="226">
        <f>SUM(K38:K38)</f>
        <v>0</v>
      </c>
      <c r="L39" s="265">
        <f>K39/E39</f>
        <v>0</v>
      </c>
      <c r="M39" s="80">
        <f>J39/E39</f>
        <v>8.333333333333334</v>
      </c>
      <c r="N39" s="213"/>
      <c r="O39" s="5"/>
    </row>
    <row r="40" spans="1:15" s="262" customFormat="1" ht="16.5">
      <c r="A40" s="254"/>
      <c r="B40" s="282" t="s">
        <v>261</v>
      </c>
      <c r="C40" s="280">
        <v>12</v>
      </c>
      <c r="D40" s="275"/>
      <c r="E40" s="276">
        <v>2</v>
      </c>
      <c r="F40" s="284">
        <v>0</v>
      </c>
      <c r="G40" s="285">
        <v>2</v>
      </c>
      <c r="H40" s="285">
        <v>2</v>
      </c>
      <c r="I40" s="272">
        <f t="shared" si="1"/>
        <v>1</v>
      </c>
      <c r="J40" s="274">
        <v>7</v>
      </c>
      <c r="K40" s="277"/>
      <c r="L40" s="278"/>
      <c r="M40" s="275"/>
      <c r="N40" s="279"/>
      <c r="O40" s="261"/>
    </row>
    <row r="41" spans="1:15" s="262" customFormat="1" ht="16.5">
      <c r="A41" s="254"/>
      <c r="B41" s="283" t="s">
        <v>262</v>
      </c>
      <c r="C41" s="281">
        <v>10</v>
      </c>
      <c r="D41" s="256"/>
      <c r="E41" s="257">
        <v>0</v>
      </c>
      <c r="F41" s="228">
        <v>0</v>
      </c>
      <c r="G41" s="253">
        <v>0</v>
      </c>
      <c r="H41" s="253">
        <v>0</v>
      </c>
      <c r="I41" s="272"/>
      <c r="J41" s="255">
        <v>0</v>
      </c>
      <c r="K41" s="258"/>
      <c r="L41" s="259"/>
      <c r="M41" s="256"/>
      <c r="N41" s="260"/>
      <c r="O41" s="261"/>
    </row>
    <row r="42" spans="1:15" s="6" customFormat="1" ht="16.5">
      <c r="A42" s="251" t="s">
        <v>144</v>
      </c>
      <c r="B42" s="266" t="s">
        <v>252</v>
      </c>
      <c r="C42" s="267">
        <v>78</v>
      </c>
      <c r="D42" s="194">
        <f t="shared" si="2"/>
        <v>9.75</v>
      </c>
      <c r="E42" s="268">
        <v>8</v>
      </c>
      <c r="F42" s="269">
        <v>7</v>
      </c>
      <c r="G42" s="270">
        <v>1</v>
      </c>
      <c r="H42" s="271">
        <v>7</v>
      </c>
      <c r="I42" s="272">
        <f t="shared" si="1"/>
        <v>0.875</v>
      </c>
      <c r="J42" s="267">
        <v>25</v>
      </c>
      <c r="K42" s="273">
        <v>1</v>
      </c>
      <c r="L42" s="212">
        <f t="shared" si="0"/>
        <v>0.125</v>
      </c>
      <c r="M42" s="194">
        <f aca="true" t="shared" si="4" ref="M42:M49">J42/E42</f>
        <v>3.125</v>
      </c>
      <c r="N42" s="230"/>
      <c r="O42" s="5"/>
    </row>
    <row r="43" spans="1:15" s="6" customFormat="1" ht="16.5">
      <c r="A43" s="249" t="s">
        <v>146</v>
      </c>
      <c r="B43" s="207" t="s">
        <v>253</v>
      </c>
      <c r="C43" s="41">
        <v>20</v>
      </c>
      <c r="D43" s="194">
        <f t="shared" si="2"/>
        <v>1.6666666666666667</v>
      </c>
      <c r="E43" s="61">
        <v>12</v>
      </c>
      <c r="F43" s="208">
        <v>9</v>
      </c>
      <c r="G43" s="209">
        <v>3</v>
      </c>
      <c r="H43" s="210">
        <v>9</v>
      </c>
      <c r="I43" s="241">
        <f t="shared" si="1"/>
        <v>0.75</v>
      </c>
      <c r="J43" s="41">
        <v>27</v>
      </c>
      <c r="K43" s="211">
        <v>3</v>
      </c>
      <c r="L43" s="212">
        <f t="shared" si="0"/>
        <v>0.25</v>
      </c>
      <c r="M43" s="194">
        <f t="shared" si="4"/>
        <v>2.25</v>
      </c>
      <c r="N43" s="230"/>
      <c r="O43" s="5"/>
    </row>
    <row r="44" spans="1:15" s="6" customFormat="1" ht="16.5">
      <c r="A44" s="249"/>
      <c r="B44" s="207" t="s">
        <v>254</v>
      </c>
      <c r="C44" s="41">
        <v>10</v>
      </c>
      <c r="D44" s="194">
        <f t="shared" si="2"/>
        <v>2</v>
      </c>
      <c r="E44" s="61">
        <v>5</v>
      </c>
      <c r="F44" s="208">
        <v>5</v>
      </c>
      <c r="G44" s="209">
        <v>0</v>
      </c>
      <c r="H44" s="210">
        <v>2</v>
      </c>
      <c r="I44" s="241">
        <f t="shared" si="1"/>
        <v>0.4</v>
      </c>
      <c r="J44" s="41">
        <v>7</v>
      </c>
      <c r="K44" s="211">
        <v>0</v>
      </c>
      <c r="L44" s="212">
        <f t="shared" si="0"/>
        <v>0</v>
      </c>
      <c r="M44" s="194">
        <f t="shared" si="4"/>
        <v>1.4</v>
      </c>
      <c r="N44" s="230"/>
      <c r="O44" s="5"/>
    </row>
    <row r="45" spans="1:15" s="6" customFormat="1" ht="16.5">
      <c r="A45" s="249"/>
      <c r="B45" s="193" t="s">
        <v>255</v>
      </c>
      <c r="C45" s="45">
        <v>19</v>
      </c>
      <c r="D45" s="194">
        <f t="shared" si="2"/>
        <v>3.8</v>
      </c>
      <c r="E45" s="78">
        <v>5</v>
      </c>
      <c r="F45" s="195">
        <v>2</v>
      </c>
      <c r="G45" s="196">
        <v>3</v>
      </c>
      <c r="H45" s="197">
        <v>2</v>
      </c>
      <c r="I45" s="241">
        <f t="shared" si="1"/>
        <v>0.4</v>
      </c>
      <c r="J45" s="45">
        <v>17</v>
      </c>
      <c r="K45" s="198">
        <v>0</v>
      </c>
      <c r="L45" s="212">
        <f t="shared" si="0"/>
        <v>0</v>
      </c>
      <c r="M45" s="200">
        <f t="shared" si="4"/>
        <v>3.4</v>
      </c>
      <c r="N45" s="231"/>
      <c r="O45" s="5"/>
    </row>
    <row r="46" spans="1:16" s="57" customFormat="1" ht="16.5">
      <c r="A46" s="250"/>
      <c r="B46" s="202" t="s">
        <v>223</v>
      </c>
      <c r="C46" s="80">
        <f aca="true" t="shared" si="5" ref="C46:H46">SUM(C40:C45)</f>
        <v>149</v>
      </c>
      <c r="D46" s="80">
        <f t="shared" si="5"/>
        <v>17.216666666666665</v>
      </c>
      <c r="E46" s="80">
        <f t="shared" si="5"/>
        <v>32</v>
      </c>
      <c r="F46" s="214">
        <f t="shared" si="5"/>
        <v>23</v>
      </c>
      <c r="G46" s="214">
        <f t="shared" si="5"/>
        <v>9</v>
      </c>
      <c r="H46" s="214">
        <f t="shared" si="5"/>
        <v>22</v>
      </c>
      <c r="I46" s="241">
        <f t="shared" si="1"/>
        <v>0.6875</v>
      </c>
      <c r="J46" s="80">
        <f>SUM(J42:J45)</f>
        <v>76</v>
      </c>
      <c r="K46" s="80">
        <f>SUM(K42:K45)</f>
        <v>4</v>
      </c>
      <c r="L46" s="205">
        <f>K46/E46</f>
        <v>0.125</v>
      </c>
      <c r="M46" s="66">
        <f>J46/E46</f>
        <v>2.375</v>
      </c>
      <c r="N46" s="232"/>
      <c r="O46" s="56"/>
      <c r="P46" s="56"/>
    </row>
    <row r="47" spans="1:15" s="6" customFormat="1" ht="16.5">
      <c r="A47" s="251" t="s">
        <v>256</v>
      </c>
      <c r="B47" s="186" t="s">
        <v>257</v>
      </c>
      <c r="C47" s="35">
        <v>48</v>
      </c>
      <c r="D47" s="194">
        <f t="shared" si="2"/>
        <v>2.2857142857142856</v>
      </c>
      <c r="E47" s="59">
        <v>21</v>
      </c>
      <c r="F47" s="188">
        <v>6</v>
      </c>
      <c r="G47" s="189">
        <v>15</v>
      </c>
      <c r="H47" s="190">
        <v>18</v>
      </c>
      <c r="I47" s="241">
        <f t="shared" si="1"/>
        <v>0.8571428571428571</v>
      </c>
      <c r="J47" s="35">
        <v>34</v>
      </c>
      <c r="K47" s="191">
        <v>23</v>
      </c>
      <c r="L47" s="212">
        <f t="shared" si="0"/>
        <v>1.0952380952380953</v>
      </c>
      <c r="M47" s="187">
        <f t="shared" si="4"/>
        <v>1.619047619047619</v>
      </c>
      <c r="N47" s="229"/>
      <c r="O47" s="5"/>
    </row>
    <row r="48" spans="1:15" s="6" customFormat="1" ht="16.5">
      <c r="A48" s="249" t="s">
        <v>151</v>
      </c>
      <c r="B48" s="207" t="s">
        <v>258</v>
      </c>
      <c r="C48" s="41">
        <v>20</v>
      </c>
      <c r="D48" s="194">
        <f t="shared" si="2"/>
        <v>2.2222222222222223</v>
      </c>
      <c r="E48" s="61">
        <v>9</v>
      </c>
      <c r="F48" s="208">
        <v>4</v>
      </c>
      <c r="G48" s="209">
        <v>5</v>
      </c>
      <c r="H48" s="210">
        <v>6</v>
      </c>
      <c r="I48" s="241">
        <f t="shared" si="1"/>
        <v>0.6666666666666666</v>
      </c>
      <c r="J48" s="41">
        <v>13</v>
      </c>
      <c r="K48" s="211">
        <v>15</v>
      </c>
      <c r="L48" s="212">
        <f t="shared" si="0"/>
        <v>1.6666666666666667</v>
      </c>
      <c r="M48" s="194">
        <f t="shared" si="4"/>
        <v>1.4444444444444444</v>
      </c>
      <c r="N48" s="230"/>
      <c r="O48" s="5"/>
    </row>
    <row r="49" spans="1:15" s="6" customFormat="1" ht="16.5">
      <c r="A49" s="249"/>
      <c r="B49" s="193" t="s">
        <v>259</v>
      </c>
      <c r="C49" s="45">
        <v>5</v>
      </c>
      <c r="D49" s="194">
        <f t="shared" si="2"/>
        <v>0.8333333333333334</v>
      </c>
      <c r="E49" s="78">
        <v>6</v>
      </c>
      <c r="F49" s="195">
        <v>3</v>
      </c>
      <c r="G49" s="196">
        <v>3</v>
      </c>
      <c r="H49" s="197">
        <v>4</v>
      </c>
      <c r="I49" s="241">
        <f t="shared" si="1"/>
        <v>0.6666666666666666</v>
      </c>
      <c r="J49" s="45">
        <v>10</v>
      </c>
      <c r="K49" s="198">
        <v>6</v>
      </c>
      <c r="L49" s="212">
        <f t="shared" si="0"/>
        <v>1</v>
      </c>
      <c r="M49" s="200">
        <f t="shared" si="4"/>
        <v>1.6666666666666667</v>
      </c>
      <c r="N49" s="231"/>
      <c r="O49" s="5"/>
    </row>
    <row r="50" spans="1:14" s="92" customFormat="1" ht="16.5">
      <c r="A50" s="252"/>
      <c r="B50" s="50" t="s">
        <v>223</v>
      </c>
      <c r="C50" s="66">
        <f>SUM(C47:C49)</f>
        <v>73</v>
      </c>
      <c r="D50" s="66">
        <f>C50/E50</f>
        <v>2.0277777777777777</v>
      </c>
      <c r="E50" s="68">
        <f>SUM(E47:E49)</f>
        <v>36</v>
      </c>
      <c r="F50" s="233">
        <f>SUM(F47:F49)</f>
        <v>13</v>
      </c>
      <c r="G50" s="233">
        <f>SUM(G47:G49)</f>
        <v>23</v>
      </c>
      <c r="H50" s="233">
        <f>SUM(H47:H49)</f>
        <v>28</v>
      </c>
      <c r="I50" s="184">
        <f>H50/E50</f>
        <v>0.7777777777777778</v>
      </c>
      <c r="J50" s="66">
        <f>SUM(J47:J49)</f>
        <v>57</v>
      </c>
      <c r="K50" s="66">
        <f>SUM(K47:K49)</f>
        <v>44</v>
      </c>
      <c r="L50" s="205">
        <f>K50/E50</f>
        <v>1.2222222222222223</v>
      </c>
      <c r="M50" s="66">
        <f>J50/E50</f>
        <v>1.5833333333333333</v>
      </c>
      <c r="N50" s="234"/>
    </row>
    <row r="51" spans="3:15" s="6" customFormat="1" ht="16.5">
      <c r="C51" s="93"/>
      <c r="D51" s="93"/>
      <c r="E51" s="93"/>
      <c r="F51" s="93"/>
      <c r="G51" s="93"/>
      <c r="H51" s="93"/>
      <c r="I51" s="242"/>
      <c r="J51" s="93"/>
      <c r="K51" s="93"/>
      <c r="L51" s="235"/>
      <c r="M51" s="93"/>
      <c r="O51" s="5"/>
    </row>
    <row r="53" spans="1:15" ht="16.5">
      <c r="A53" s="428" t="s">
        <v>80</v>
      </c>
      <c r="B53" s="429"/>
      <c r="C53" s="429"/>
      <c r="D53" s="128"/>
      <c r="E53" s="128"/>
      <c r="F53" s="236"/>
      <c r="G53" s="236"/>
      <c r="H53" s="236"/>
      <c r="I53" s="237"/>
      <c r="J53" s="236"/>
      <c r="K53" s="236"/>
      <c r="L53" s="237"/>
      <c r="M53" s="236"/>
      <c r="N53" s="101"/>
      <c r="O53" s="101"/>
    </row>
  </sheetData>
  <sheetProtection/>
  <mergeCells count="2">
    <mergeCell ref="F2:I2"/>
    <mergeCell ref="A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63"/>
  <sheetViews>
    <sheetView tabSelected="1" zoomScalePageLayoutView="0" workbookViewId="0" topLeftCell="A1">
      <selection activeCell="K6" sqref="K6"/>
    </sheetView>
  </sheetViews>
  <sheetFormatPr defaultColWidth="9.00390625" defaultRowHeight="15.75"/>
  <cols>
    <col min="1" max="1" width="9.625" style="95" customWidth="1"/>
    <col min="2" max="2" width="20.625" style="95" customWidth="1"/>
    <col min="8" max="8" width="10.00390625" style="0" customWidth="1"/>
    <col min="9" max="9" width="10.25390625" style="380" bestFit="1" customWidth="1"/>
    <col min="10" max="10" width="6.00390625" style="0" bestFit="1" customWidth="1"/>
    <col min="11" max="11" width="6.75390625" style="0" customWidth="1"/>
    <col min="12" max="12" width="8.50390625" style="0" bestFit="1" customWidth="1"/>
    <col min="13" max="13" width="6.00390625" style="0" bestFit="1" customWidth="1"/>
  </cols>
  <sheetData>
    <row r="1" spans="1:14" ht="16.5" customHeight="1">
      <c r="A1" s="7"/>
      <c r="B1" s="14"/>
      <c r="C1" s="370"/>
      <c r="D1" s="450" t="s">
        <v>0</v>
      </c>
      <c r="E1" s="451"/>
      <c r="F1" s="451"/>
      <c r="G1" s="452"/>
      <c r="H1" s="13"/>
      <c r="I1" s="381"/>
      <c r="J1" s="453" t="s">
        <v>306</v>
      </c>
      <c r="K1" s="453"/>
      <c r="L1" s="347"/>
      <c r="M1" s="13"/>
      <c r="N1" s="341"/>
    </row>
    <row r="2" spans="1:14" ht="66.75" customHeight="1">
      <c r="A2" s="15" t="s">
        <v>1</v>
      </c>
      <c r="B2" s="16" t="s">
        <v>2</v>
      </c>
      <c r="C2" s="385" t="s">
        <v>310</v>
      </c>
      <c r="D2" s="367" t="s">
        <v>4</v>
      </c>
      <c r="E2" s="367" t="s">
        <v>5</v>
      </c>
      <c r="F2" s="368" t="s">
        <v>358</v>
      </c>
      <c r="G2" s="369" t="s">
        <v>7</v>
      </c>
      <c r="H2" s="20" t="s">
        <v>303</v>
      </c>
      <c r="I2" s="382" t="s">
        <v>8</v>
      </c>
      <c r="J2" s="394" t="s">
        <v>304</v>
      </c>
      <c r="K2" s="394" t="s">
        <v>305</v>
      </c>
      <c r="L2" s="354" t="s">
        <v>308</v>
      </c>
      <c r="M2" s="346" t="s">
        <v>307</v>
      </c>
      <c r="N2" s="391" t="s">
        <v>313</v>
      </c>
    </row>
    <row r="3" spans="1:14" ht="16.5" customHeight="1">
      <c r="A3" s="24"/>
      <c r="B3" s="365" t="s">
        <v>10</v>
      </c>
      <c r="C3" s="356">
        <f>'101-1(U)'!E5+'101-2(U)'!E5</f>
        <v>3436</v>
      </c>
      <c r="D3" s="360">
        <f>'101-1(U)'!F5+'101-2(U)'!F5</f>
        <v>2078</v>
      </c>
      <c r="E3" s="360">
        <f>'101-1(U)'!G5+'101-2(U)'!G5</f>
        <v>1358</v>
      </c>
      <c r="F3" s="360">
        <f>'101-1(U)'!H5+'101-2(U)'!H5</f>
        <v>184</v>
      </c>
      <c r="G3" s="386">
        <f>F3/C3</f>
        <v>0.05355064027939464</v>
      </c>
      <c r="H3" s="356">
        <f>'101-1(U)'!J5+'101-2(U)'!J5</f>
        <v>147718</v>
      </c>
      <c r="I3" s="357">
        <f>H3/C3</f>
        <v>42.99126891734575</v>
      </c>
      <c r="J3" s="356"/>
      <c r="K3" s="356"/>
      <c r="L3" s="356"/>
      <c r="M3" s="356"/>
      <c r="N3" s="341"/>
    </row>
    <row r="4" spans="1:14" ht="16.5">
      <c r="A4" s="33" t="s">
        <v>11</v>
      </c>
      <c r="B4" s="34" t="s">
        <v>12</v>
      </c>
      <c r="C4" s="341">
        <f>'101-1(U)'!E6+'101-2(U)'!E6</f>
        <v>14</v>
      </c>
      <c r="D4" s="360">
        <f>'101-1(U)'!F6+'101-2(U)'!F6</f>
        <v>0</v>
      </c>
      <c r="E4" s="360">
        <f>'101-1(U)'!G6+'101-2(U)'!G6</f>
        <v>14</v>
      </c>
      <c r="F4" s="360">
        <f>'101-1(U)'!H6+'101-2(U)'!H6</f>
        <v>0</v>
      </c>
      <c r="G4" s="386">
        <f aca="true" t="shared" si="0" ref="G4:G62">F4/C4</f>
        <v>0</v>
      </c>
      <c r="H4" s="341">
        <f>'101-1(U)'!J6+'101-2(U)'!J6</f>
        <v>374</v>
      </c>
      <c r="I4" s="364">
        <f aca="true" t="shared" si="1" ref="I4:I62">H4/C4</f>
        <v>26.714285714285715</v>
      </c>
      <c r="J4" s="341"/>
      <c r="K4" s="341"/>
      <c r="L4" s="341"/>
      <c r="M4" s="341"/>
      <c r="N4" s="341">
        <v>0</v>
      </c>
    </row>
    <row r="5" spans="1:14" ht="16.5">
      <c r="A5" s="39" t="s">
        <v>13</v>
      </c>
      <c r="B5" s="40" t="s">
        <v>14</v>
      </c>
      <c r="C5" s="341">
        <f>'101-1(U)'!E7+'101-2(U)'!E7</f>
        <v>72</v>
      </c>
      <c r="D5" s="360">
        <f>'101-1(U)'!F7+'101-2(U)'!F7</f>
        <v>28</v>
      </c>
      <c r="E5" s="360">
        <f>'101-1(U)'!G7+'101-2(U)'!G7</f>
        <v>44</v>
      </c>
      <c r="F5" s="360">
        <f>'101-1(U)'!H7+'101-2(U)'!H7</f>
        <v>0</v>
      </c>
      <c r="G5" s="386">
        <f t="shared" si="0"/>
        <v>0</v>
      </c>
      <c r="H5" s="341">
        <f>'101-1(U)'!J7+'101-2(U)'!J7</f>
        <v>3064</v>
      </c>
      <c r="I5" s="364">
        <f t="shared" si="1"/>
        <v>42.55555555555556</v>
      </c>
      <c r="J5" s="341">
        <v>42</v>
      </c>
      <c r="K5" s="341">
        <v>44</v>
      </c>
      <c r="L5" s="341">
        <v>30</v>
      </c>
      <c r="M5" s="341">
        <v>128</v>
      </c>
      <c r="N5" s="355">
        <v>502</v>
      </c>
    </row>
    <row r="6" spans="1:14" ht="16.5">
      <c r="A6" s="39"/>
      <c r="B6" s="40" t="s">
        <v>15</v>
      </c>
      <c r="C6" s="341">
        <f>'101-1(U)'!E8+'101-2(U)'!E8</f>
        <v>129</v>
      </c>
      <c r="D6" s="360">
        <f>'101-1(U)'!F8+'101-2(U)'!F8</f>
        <v>76</v>
      </c>
      <c r="E6" s="360">
        <f>'101-1(U)'!G8+'101-2(U)'!G8</f>
        <v>53</v>
      </c>
      <c r="F6" s="360">
        <f>'101-1(U)'!H8+'101-2(U)'!H8</f>
        <v>0</v>
      </c>
      <c r="G6" s="386">
        <f t="shared" si="0"/>
        <v>0</v>
      </c>
      <c r="H6" s="341">
        <f>'101-1(U)'!J8+'101-2(U)'!J8</f>
        <v>3796</v>
      </c>
      <c r="I6" s="364">
        <f t="shared" si="1"/>
        <v>29.426356589147286</v>
      </c>
      <c r="J6" s="341">
        <v>54</v>
      </c>
      <c r="K6" s="341">
        <v>42</v>
      </c>
      <c r="L6" s="341">
        <v>30</v>
      </c>
      <c r="M6" s="341">
        <v>136</v>
      </c>
      <c r="N6" s="355">
        <v>576</v>
      </c>
    </row>
    <row r="7" spans="1:14" ht="16.5">
      <c r="A7" s="39"/>
      <c r="B7" s="40" t="s">
        <v>16</v>
      </c>
      <c r="C7" s="341">
        <f>'101-1(U)'!E9+'101-2(U)'!E9</f>
        <v>71</v>
      </c>
      <c r="D7" s="360">
        <f>'101-1(U)'!F9+'101-2(U)'!F9</f>
        <v>7</v>
      </c>
      <c r="E7" s="360">
        <f>'101-1(U)'!G9+'101-2(U)'!G9</f>
        <v>64</v>
      </c>
      <c r="F7" s="360">
        <f>'101-1(U)'!H9+'101-2(U)'!H9</f>
        <v>0</v>
      </c>
      <c r="G7" s="386">
        <f t="shared" si="0"/>
        <v>0</v>
      </c>
      <c r="H7" s="341">
        <f>'101-1(U)'!J9+'101-2(U)'!J9</f>
        <v>2698</v>
      </c>
      <c r="I7" s="364">
        <f t="shared" si="1"/>
        <v>38</v>
      </c>
      <c r="J7" s="341">
        <v>19</v>
      </c>
      <c r="K7" s="341">
        <v>61</v>
      </c>
      <c r="L7" s="341">
        <v>30</v>
      </c>
      <c r="M7" s="341">
        <v>134</v>
      </c>
      <c r="N7" s="355">
        <v>479</v>
      </c>
    </row>
    <row r="8" spans="1:14" ht="16.5">
      <c r="A8" s="39"/>
      <c r="B8" s="338" t="s">
        <v>17</v>
      </c>
      <c r="C8" s="341">
        <f>'101-1(U)'!E10+'101-2(U)'!E10</f>
        <v>136</v>
      </c>
      <c r="D8" s="360">
        <v>79</v>
      </c>
      <c r="E8" s="360">
        <f>'101-1(U)'!G10+'101-2(U)'!G10</f>
        <v>57</v>
      </c>
      <c r="F8" s="360">
        <f>'101-1(U)'!H10+'101-2(U)'!H10</f>
        <v>3</v>
      </c>
      <c r="G8" s="386">
        <f t="shared" si="0"/>
        <v>0.022058823529411766</v>
      </c>
      <c r="H8" s="341">
        <f>'101-1(U)'!J10+'101-2(U)'!J10</f>
        <v>7851</v>
      </c>
      <c r="I8" s="364">
        <f t="shared" si="1"/>
        <v>57.72794117647059</v>
      </c>
      <c r="J8" s="341"/>
      <c r="K8" s="341"/>
      <c r="L8" s="341"/>
      <c r="M8" s="341"/>
      <c r="N8" s="355">
        <v>0</v>
      </c>
    </row>
    <row r="9" spans="1:14" ht="16.5">
      <c r="A9" s="371"/>
      <c r="B9" s="366" t="s">
        <v>19</v>
      </c>
      <c r="C9" s="358">
        <f>'101-1(U)'!E11+'101-2(U)'!E11</f>
        <v>422</v>
      </c>
      <c r="D9" s="360">
        <f>'101-1(U)'!F11+'101-2(U)'!F11</f>
        <v>190</v>
      </c>
      <c r="E9" s="360">
        <f>'101-1(U)'!G11+'101-2(U)'!G11</f>
        <v>232</v>
      </c>
      <c r="F9" s="360">
        <f>'101-1(U)'!H11+'101-2(U)'!H11</f>
        <v>3</v>
      </c>
      <c r="G9" s="386">
        <f t="shared" si="0"/>
        <v>0.0071090047393364926</v>
      </c>
      <c r="H9" s="358">
        <f>'101-1(U)'!J11+'101-2(U)'!J11</f>
        <v>17783</v>
      </c>
      <c r="I9" s="359">
        <f t="shared" si="1"/>
        <v>42.139810426540286</v>
      </c>
      <c r="J9" s="358"/>
      <c r="K9" s="358"/>
      <c r="L9" s="358"/>
      <c r="M9" s="358"/>
      <c r="N9" s="341"/>
    </row>
    <row r="10" spans="1:14" ht="16.5">
      <c r="A10" s="58" t="s">
        <v>20</v>
      </c>
      <c r="B10" s="332" t="s">
        <v>21</v>
      </c>
      <c r="C10" s="341">
        <f>'101-1(U)'!E12+'101-2(U)'!E12</f>
        <v>37</v>
      </c>
      <c r="D10" s="360">
        <f>'101-1(U)'!F12+'101-2(U)'!F12</f>
        <v>31</v>
      </c>
      <c r="E10" s="360">
        <f>'101-1(U)'!G12+'101-2(U)'!G12</f>
        <v>6</v>
      </c>
      <c r="F10" s="360">
        <f>'101-1(U)'!H12+'101-2(U)'!H12</f>
        <v>1</v>
      </c>
      <c r="G10" s="386">
        <f t="shared" si="0"/>
        <v>0.02702702702702703</v>
      </c>
      <c r="H10" s="341">
        <f>'101-1(U)'!J12+'101-2(U)'!J12</f>
        <v>3948</v>
      </c>
      <c r="I10" s="364">
        <f t="shared" si="1"/>
        <v>106.70270270270271</v>
      </c>
      <c r="J10" s="341"/>
      <c r="K10" s="341"/>
      <c r="L10" s="341"/>
      <c r="M10" s="341"/>
      <c r="N10" s="341">
        <v>0</v>
      </c>
    </row>
    <row r="11" spans="1:14" ht="16.5">
      <c r="A11" s="39" t="s">
        <v>22</v>
      </c>
      <c r="B11" s="60" t="s">
        <v>23</v>
      </c>
      <c r="C11" s="341">
        <f>'101-1(U)'!E13+'101-2(U)'!E13</f>
        <v>24</v>
      </c>
      <c r="D11" s="360">
        <f>'101-1(U)'!F13+'101-2(U)'!F13</f>
        <v>7</v>
      </c>
      <c r="E11" s="360">
        <f>'101-1(U)'!G13+'101-2(U)'!G13</f>
        <v>17</v>
      </c>
      <c r="F11" s="360">
        <f>'101-1(U)'!H13+'101-2(U)'!H13</f>
        <v>0</v>
      </c>
      <c r="G11" s="386">
        <f t="shared" si="0"/>
        <v>0</v>
      </c>
      <c r="H11" s="341">
        <f>'101-1(U)'!J13+'101-2(U)'!J13</f>
        <v>1293</v>
      </c>
      <c r="I11" s="364">
        <f t="shared" si="1"/>
        <v>53.875</v>
      </c>
      <c r="J11" s="341">
        <v>63</v>
      </c>
      <c r="K11" s="341">
        <v>39</v>
      </c>
      <c r="L11" s="341">
        <v>30</v>
      </c>
      <c r="M11" s="341">
        <v>132</v>
      </c>
      <c r="N11" s="355">
        <v>489</v>
      </c>
    </row>
    <row r="12" spans="1:14" ht="16.5">
      <c r="A12" s="39"/>
      <c r="B12" s="62" t="s">
        <v>24</v>
      </c>
      <c r="C12" s="341">
        <f>'101-1(U)'!E14+'101-2(U)'!E14</f>
        <v>46</v>
      </c>
      <c r="D12" s="360">
        <f>'101-1(U)'!F14+'101-2(U)'!F14</f>
        <v>11</v>
      </c>
      <c r="E12" s="360">
        <f>'101-1(U)'!G14+'101-2(U)'!G14</f>
        <v>35</v>
      </c>
      <c r="F12" s="360">
        <f>'101-1(U)'!H14+'101-2(U)'!H14</f>
        <v>0</v>
      </c>
      <c r="G12" s="386">
        <f t="shared" si="0"/>
        <v>0</v>
      </c>
      <c r="H12" s="341">
        <f>'101-1(U)'!J14+'101-2(U)'!J14</f>
        <v>2129</v>
      </c>
      <c r="I12" s="364">
        <f t="shared" si="1"/>
        <v>46.28260869565217</v>
      </c>
      <c r="J12" s="341">
        <v>69</v>
      </c>
      <c r="K12" s="341">
        <v>41</v>
      </c>
      <c r="L12" s="341">
        <v>30</v>
      </c>
      <c r="M12" s="341">
        <v>140</v>
      </c>
      <c r="N12" s="355">
        <v>462</v>
      </c>
    </row>
    <row r="13" spans="1:14" ht="16.5">
      <c r="A13" s="39"/>
      <c r="B13" s="62" t="s">
        <v>25</v>
      </c>
      <c r="C13" s="341">
        <f>'101-1(U)'!E15+'101-2(U)'!E15</f>
        <v>24</v>
      </c>
      <c r="D13" s="360">
        <f>'101-1(U)'!F15+'101-2(U)'!F15</f>
        <v>14</v>
      </c>
      <c r="E13" s="360">
        <f>'101-1(U)'!G15+'101-2(U)'!G15</f>
        <v>10</v>
      </c>
      <c r="F13" s="360">
        <f>'101-1(U)'!H15+'101-2(U)'!H15</f>
        <v>0</v>
      </c>
      <c r="G13" s="386">
        <f t="shared" si="0"/>
        <v>0</v>
      </c>
      <c r="H13" s="341">
        <f>'101-1(U)'!J15+'101-2(U)'!J15</f>
        <v>1244</v>
      </c>
      <c r="I13" s="364">
        <f t="shared" si="1"/>
        <v>51.833333333333336</v>
      </c>
      <c r="J13" s="341">
        <v>76</v>
      </c>
      <c r="K13" s="341">
        <v>18</v>
      </c>
      <c r="L13" s="341">
        <v>30</v>
      </c>
      <c r="M13" s="341">
        <v>140</v>
      </c>
      <c r="N13" s="355">
        <v>364</v>
      </c>
    </row>
    <row r="14" spans="1:14" ht="16.5">
      <c r="A14" s="39"/>
      <c r="B14" s="62" t="s">
        <v>26</v>
      </c>
      <c r="C14" s="341">
        <f>'101-1(U)'!E16+'101-2(U)'!E16</f>
        <v>39</v>
      </c>
      <c r="D14" s="360">
        <f>'101-1(U)'!F16+'101-2(U)'!F16</f>
        <v>23</v>
      </c>
      <c r="E14" s="360">
        <f>'101-1(U)'!G16+'101-2(U)'!G16</f>
        <v>16</v>
      </c>
      <c r="F14" s="360">
        <f>'101-1(U)'!H16+'101-2(U)'!H16</f>
        <v>8</v>
      </c>
      <c r="G14" s="386">
        <f t="shared" si="0"/>
        <v>0.20512820512820512</v>
      </c>
      <c r="H14" s="341">
        <f>'101-1(U)'!J16+'101-2(U)'!J16</f>
        <v>970</v>
      </c>
      <c r="I14" s="364">
        <f t="shared" si="1"/>
        <v>24.871794871794872</v>
      </c>
      <c r="J14" s="341">
        <v>72</v>
      </c>
      <c r="K14" s="341">
        <v>30</v>
      </c>
      <c r="L14" s="341">
        <v>30</v>
      </c>
      <c r="M14" s="341">
        <v>132</v>
      </c>
      <c r="N14" s="355">
        <v>295</v>
      </c>
    </row>
    <row r="15" spans="1:14" ht="16.5">
      <c r="A15" s="39"/>
      <c r="B15" s="63" t="s">
        <v>27</v>
      </c>
      <c r="C15" s="341">
        <f>'101-1(U)'!E17+'101-2(U)'!E17</f>
        <v>32</v>
      </c>
      <c r="D15" s="360">
        <f>'101-1(U)'!F17+'101-2(U)'!F17</f>
        <v>4</v>
      </c>
      <c r="E15" s="360">
        <f>'101-1(U)'!G17+'101-2(U)'!G17</f>
        <v>28</v>
      </c>
      <c r="F15" s="360">
        <f>'101-1(U)'!H17+'101-2(U)'!H17</f>
        <v>0</v>
      </c>
      <c r="G15" s="386">
        <f t="shared" si="0"/>
        <v>0</v>
      </c>
      <c r="H15" s="341">
        <f>'101-1(U)'!J17+'101-2(U)'!J17</f>
        <v>1577</v>
      </c>
      <c r="I15" s="364">
        <f t="shared" si="1"/>
        <v>49.28125</v>
      </c>
      <c r="J15" s="341">
        <v>49</v>
      </c>
      <c r="K15" s="341">
        <v>50</v>
      </c>
      <c r="L15" s="341">
        <v>30</v>
      </c>
      <c r="M15" s="341">
        <v>143</v>
      </c>
      <c r="N15" s="355">
        <v>382</v>
      </c>
    </row>
    <row r="16" spans="1:14" ht="16.5">
      <c r="A16" s="371"/>
      <c r="B16" s="366" t="s">
        <v>28</v>
      </c>
      <c r="C16" s="358">
        <f>'101-1(U)'!E18+'101-2(U)'!E18</f>
        <v>202</v>
      </c>
      <c r="D16" s="360">
        <f>'101-1(U)'!F18+'101-2(U)'!F18</f>
        <v>90</v>
      </c>
      <c r="E16" s="360">
        <f>'101-1(U)'!G18+'101-2(U)'!G18</f>
        <v>112</v>
      </c>
      <c r="F16" s="360">
        <f>'101-1(U)'!H18+'101-2(U)'!H18</f>
        <v>9</v>
      </c>
      <c r="G16" s="386">
        <f t="shared" si="0"/>
        <v>0.04455445544554455</v>
      </c>
      <c r="H16" s="358">
        <f>'101-1(U)'!J18+'101-2(U)'!J18</f>
        <v>11161</v>
      </c>
      <c r="I16" s="359">
        <f t="shared" si="1"/>
        <v>55.25247524752475</v>
      </c>
      <c r="J16" s="358"/>
      <c r="K16" s="358"/>
      <c r="L16" s="358"/>
      <c r="M16" s="358"/>
      <c r="N16" s="341"/>
    </row>
    <row r="17" spans="1:14" ht="16.5">
      <c r="A17" s="39" t="s">
        <v>29</v>
      </c>
      <c r="B17" s="34" t="s">
        <v>30</v>
      </c>
      <c r="C17" s="341">
        <f>'101-1(U)'!E19+'101-2(U)'!E19</f>
        <v>3</v>
      </c>
      <c r="D17" s="360">
        <f>'101-1(U)'!F19+'101-2(U)'!F19</f>
        <v>1</v>
      </c>
      <c r="E17" s="360">
        <f>'101-1(U)'!G19+'101-2(U)'!G19</f>
        <v>2</v>
      </c>
      <c r="F17" s="360">
        <f>'101-1(U)'!H19+'101-2(U)'!H19</f>
        <v>0</v>
      </c>
      <c r="G17" s="386">
        <f t="shared" si="0"/>
        <v>0</v>
      </c>
      <c r="H17" s="341">
        <f>'101-1(U)'!J19+'101-2(U)'!J19</f>
        <v>130</v>
      </c>
      <c r="I17" s="364">
        <f t="shared" si="1"/>
        <v>43.333333333333336</v>
      </c>
      <c r="J17" s="341"/>
      <c r="K17" s="341"/>
      <c r="L17" s="341"/>
      <c r="M17" s="341"/>
      <c r="N17" s="341">
        <v>0</v>
      </c>
    </row>
    <row r="18" spans="1:14" ht="16.5">
      <c r="A18" s="39" t="s">
        <v>31</v>
      </c>
      <c r="B18" s="333" t="s">
        <v>32</v>
      </c>
      <c r="C18" s="341">
        <f>'101-1(U)'!E20+'101-2(U)'!E20</f>
        <v>19</v>
      </c>
      <c r="D18" s="360">
        <f>'101-1(U)'!F20+'101-2(U)'!F20</f>
        <v>8</v>
      </c>
      <c r="E18" s="360">
        <f>'101-1(U)'!G20+'101-2(U)'!G20</f>
        <v>11</v>
      </c>
      <c r="F18" s="360">
        <f>'101-1(U)'!H20+'101-2(U)'!H20</f>
        <v>1</v>
      </c>
      <c r="G18" s="386">
        <f t="shared" si="0"/>
        <v>0.05263157894736842</v>
      </c>
      <c r="H18" s="341">
        <f>'101-1(U)'!J20+'101-2(U)'!J20</f>
        <v>384</v>
      </c>
      <c r="I18" s="364">
        <f t="shared" si="1"/>
        <v>20.210526315789473</v>
      </c>
      <c r="J18" s="341">
        <v>38</v>
      </c>
      <c r="K18" s="341">
        <v>60</v>
      </c>
      <c r="L18" s="355">
        <v>30</v>
      </c>
      <c r="M18" s="341">
        <v>129</v>
      </c>
      <c r="N18" s="355">
        <v>163</v>
      </c>
    </row>
    <row r="19" spans="1:14" ht="16.5">
      <c r="A19" s="39"/>
      <c r="B19" s="334" t="s">
        <v>33</v>
      </c>
      <c r="C19" s="341">
        <f>'101-1(U)'!E21+'101-2(U)'!E21</f>
        <v>19</v>
      </c>
      <c r="D19" s="360">
        <f>'101-1(U)'!F21+'101-2(U)'!F21</f>
        <v>9</v>
      </c>
      <c r="E19" s="360">
        <f>'101-1(U)'!G21+'101-2(U)'!G21</f>
        <v>10</v>
      </c>
      <c r="F19" s="360">
        <f>'101-1(U)'!H21+'101-2(U)'!H21</f>
        <v>4</v>
      </c>
      <c r="G19" s="386">
        <f t="shared" si="0"/>
        <v>0.21052631578947367</v>
      </c>
      <c r="H19" s="341">
        <f>'101-1(U)'!J21+'101-2(U)'!J21</f>
        <v>633</v>
      </c>
      <c r="I19" s="364">
        <f t="shared" si="1"/>
        <v>33.31578947368421</v>
      </c>
      <c r="J19" s="341">
        <v>34</v>
      </c>
      <c r="K19" s="341">
        <v>64</v>
      </c>
      <c r="L19" s="355">
        <v>30</v>
      </c>
      <c r="M19" s="341">
        <v>128</v>
      </c>
      <c r="N19" s="355">
        <v>276</v>
      </c>
    </row>
    <row r="20" spans="1:14" ht="16.5">
      <c r="A20" s="39"/>
      <c r="B20" s="335" t="s">
        <v>34</v>
      </c>
      <c r="C20" s="341">
        <f>'101-1(U)'!E22+'101-2(U)'!E22</f>
        <v>18</v>
      </c>
      <c r="D20" s="360">
        <f>'101-1(U)'!F22+'101-2(U)'!F22</f>
        <v>11</v>
      </c>
      <c r="E20" s="360">
        <f>'101-1(U)'!G22+'101-2(U)'!G22</f>
        <v>7</v>
      </c>
      <c r="F20" s="360">
        <f>'101-1(U)'!H22+'101-2(U)'!H22</f>
        <v>0</v>
      </c>
      <c r="G20" s="386">
        <f t="shared" si="0"/>
        <v>0</v>
      </c>
      <c r="H20" s="341">
        <f>'101-1(U)'!J22+'101-2(U)'!J22</f>
        <v>437</v>
      </c>
      <c r="I20" s="364">
        <f t="shared" si="1"/>
        <v>24.27777777777778</v>
      </c>
      <c r="J20" s="341">
        <v>52</v>
      </c>
      <c r="K20" s="341">
        <v>40</v>
      </c>
      <c r="L20" s="355">
        <v>30</v>
      </c>
      <c r="M20" s="341">
        <v>128</v>
      </c>
      <c r="N20" s="355">
        <v>84</v>
      </c>
    </row>
    <row r="21" spans="1:14" ht="16.5">
      <c r="A21" s="39"/>
      <c r="B21" s="62" t="s">
        <v>35</v>
      </c>
      <c r="C21" s="341">
        <f>'101-1(U)'!E23+'101-2(U)'!E23</f>
        <v>52</v>
      </c>
      <c r="D21" s="360">
        <f>'101-1(U)'!F23+'101-2(U)'!F23</f>
        <v>21</v>
      </c>
      <c r="E21" s="360">
        <f>'101-1(U)'!G23+'101-2(U)'!G23</f>
        <v>31</v>
      </c>
      <c r="F21" s="360">
        <f>'101-1(U)'!H23+'101-2(U)'!H23</f>
        <v>9</v>
      </c>
      <c r="G21" s="386">
        <f t="shared" si="0"/>
        <v>0.17307692307692307</v>
      </c>
      <c r="H21" s="341">
        <f>'101-1(U)'!J23+'101-2(U)'!J23</f>
        <v>1822</v>
      </c>
      <c r="I21" s="364">
        <f t="shared" si="1"/>
        <v>35.03846153846154</v>
      </c>
      <c r="J21" s="341">
        <v>42</v>
      </c>
      <c r="K21" s="341">
        <v>40</v>
      </c>
      <c r="L21" s="355">
        <v>30</v>
      </c>
      <c r="M21" s="341">
        <v>142</v>
      </c>
      <c r="N21" s="355">
        <v>473</v>
      </c>
    </row>
    <row r="22" spans="1:14" ht="16.5">
      <c r="A22" s="39"/>
      <c r="B22" s="62" t="s">
        <v>36</v>
      </c>
      <c r="C22" s="341">
        <f>'101-1(U)'!E24+'101-2(U)'!E24</f>
        <v>67</v>
      </c>
      <c r="D22" s="360">
        <f>'101-1(U)'!F24+'101-2(U)'!F24</f>
        <v>20</v>
      </c>
      <c r="E22" s="360">
        <f>'101-1(U)'!G24+'101-2(U)'!G24</f>
        <v>47</v>
      </c>
      <c r="F22" s="360">
        <f>'101-1(U)'!H24+'101-2(U)'!H24</f>
        <v>4</v>
      </c>
      <c r="G22" s="386">
        <f t="shared" si="0"/>
        <v>0.05970149253731343</v>
      </c>
      <c r="H22" s="341">
        <f>'101-1(U)'!J24+'101-2(U)'!J24</f>
        <v>2037</v>
      </c>
      <c r="I22" s="364">
        <f t="shared" si="1"/>
        <v>30.402985074626866</v>
      </c>
      <c r="J22" s="341">
        <v>47</v>
      </c>
      <c r="K22" s="341">
        <v>51</v>
      </c>
      <c r="L22" s="355">
        <v>30</v>
      </c>
      <c r="M22" s="341">
        <v>128</v>
      </c>
      <c r="N22" s="355">
        <v>362</v>
      </c>
    </row>
    <row r="23" spans="1:14" ht="16.5">
      <c r="A23" s="39"/>
      <c r="B23" s="62" t="s">
        <v>37</v>
      </c>
      <c r="C23" s="341">
        <f>'101-1(U)'!E25+'101-2(U)'!E25</f>
        <v>94</v>
      </c>
      <c r="D23" s="360">
        <f>'101-1(U)'!F25+'101-2(U)'!F25</f>
        <v>40</v>
      </c>
      <c r="E23" s="360">
        <f>'101-1(U)'!G25+'101-2(U)'!G25</f>
        <v>54</v>
      </c>
      <c r="F23" s="360">
        <f>'101-1(U)'!H25+'101-2(U)'!H25</f>
        <v>6</v>
      </c>
      <c r="G23" s="386">
        <f t="shared" si="0"/>
        <v>0.06382978723404255</v>
      </c>
      <c r="H23" s="341">
        <f>'101-1(U)'!J25+'101-2(U)'!J25</f>
        <v>2772</v>
      </c>
      <c r="I23" s="364">
        <f t="shared" si="1"/>
        <v>29.48936170212766</v>
      </c>
      <c r="J23" s="341">
        <v>46</v>
      </c>
      <c r="K23" s="341">
        <v>62</v>
      </c>
      <c r="L23" s="355">
        <v>30</v>
      </c>
      <c r="M23" s="341">
        <v>138</v>
      </c>
      <c r="N23" s="355">
        <v>564</v>
      </c>
    </row>
    <row r="24" spans="1:14" ht="16.5">
      <c r="A24" s="39"/>
      <c r="B24" s="62" t="s">
        <v>38</v>
      </c>
      <c r="C24" s="341">
        <f>'101-1(U)'!E26+'101-2(U)'!E26</f>
        <v>51</v>
      </c>
      <c r="D24" s="360">
        <f>'101-1(U)'!F26+'101-2(U)'!F26</f>
        <v>27</v>
      </c>
      <c r="E24" s="360">
        <f>'101-1(U)'!G26+'101-2(U)'!G26</f>
        <v>24</v>
      </c>
      <c r="F24" s="360">
        <f>'101-1(U)'!H26+'101-2(U)'!H26</f>
        <v>3</v>
      </c>
      <c r="G24" s="386">
        <f t="shared" si="0"/>
        <v>0.058823529411764705</v>
      </c>
      <c r="H24" s="341">
        <f>'101-1(U)'!J26+'101-2(U)'!J26</f>
        <v>2150</v>
      </c>
      <c r="I24" s="364">
        <f t="shared" si="1"/>
        <v>42.15686274509804</v>
      </c>
      <c r="J24" s="341">
        <v>66</v>
      </c>
      <c r="K24" s="341">
        <v>17</v>
      </c>
      <c r="L24" s="355">
        <v>30</v>
      </c>
      <c r="M24" s="341">
        <v>131</v>
      </c>
      <c r="N24" s="355">
        <v>492</v>
      </c>
    </row>
    <row r="25" spans="1:14" ht="16.5">
      <c r="A25" s="39"/>
      <c r="B25" s="62" t="s">
        <v>39</v>
      </c>
      <c r="C25" s="341">
        <f>'101-1(U)'!E27+'101-2(U)'!E27</f>
        <v>51</v>
      </c>
      <c r="D25" s="360">
        <f>'101-1(U)'!F27+'101-2(U)'!F27</f>
        <v>18</v>
      </c>
      <c r="E25" s="360">
        <f>'101-1(U)'!G27+'101-2(U)'!G27</f>
        <v>33</v>
      </c>
      <c r="F25" s="360">
        <f>'101-1(U)'!H27+'101-2(U)'!H27</f>
        <v>6</v>
      </c>
      <c r="G25" s="386">
        <f t="shared" si="0"/>
        <v>0.11764705882352941</v>
      </c>
      <c r="H25" s="341">
        <f>'101-1(U)'!J27+'101-2(U)'!J27</f>
        <v>1704</v>
      </c>
      <c r="I25" s="364">
        <f t="shared" si="1"/>
        <v>33.411764705882355</v>
      </c>
      <c r="J25" s="341">
        <v>54</v>
      </c>
      <c r="K25" s="341">
        <v>34</v>
      </c>
      <c r="L25" s="355">
        <v>30</v>
      </c>
      <c r="M25" s="341">
        <v>138</v>
      </c>
      <c r="N25" s="355">
        <v>403</v>
      </c>
    </row>
    <row r="26" spans="1:14" ht="16.5">
      <c r="A26" s="39"/>
      <c r="B26" s="62" t="s">
        <v>40</v>
      </c>
      <c r="C26" s="341">
        <f>'101-1(U)'!E28+'101-2(U)'!E28</f>
        <v>39</v>
      </c>
      <c r="D26" s="360">
        <f>'101-1(U)'!F28+'101-2(U)'!F28</f>
        <v>16</v>
      </c>
      <c r="E26" s="360">
        <f>'101-1(U)'!G28+'101-2(U)'!G28</f>
        <v>23</v>
      </c>
      <c r="F26" s="360">
        <f>'101-1(U)'!H28+'101-2(U)'!H28</f>
        <v>2</v>
      </c>
      <c r="G26" s="386">
        <f t="shared" si="0"/>
        <v>0.05128205128205128</v>
      </c>
      <c r="H26" s="341">
        <f>'101-1(U)'!J28+'101-2(U)'!J28</f>
        <v>1224</v>
      </c>
      <c r="I26" s="364">
        <f t="shared" si="1"/>
        <v>31.384615384615383</v>
      </c>
      <c r="J26" s="341">
        <v>46</v>
      </c>
      <c r="K26" s="341">
        <v>40</v>
      </c>
      <c r="L26" s="355">
        <v>30</v>
      </c>
      <c r="M26" s="341">
        <v>128</v>
      </c>
      <c r="N26" s="355">
        <v>366</v>
      </c>
    </row>
    <row r="27" spans="1:14" ht="16.5">
      <c r="A27" s="39"/>
      <c r="B27" s="62" t="s">
        <v>41</v>
      </c>
      <c r="C27" s="341">
        <f>'101-1(U)'!E29+'101-2(U)'!E29</f>
        <v>64</v>
      </c>
      <c r="D27" s="360">
        <f>'101-1(U)'!F29+'101-2(U)'!F29</f>
        <v>29</v>
      </c>
      <c r="E27" s="360">
        <f>'101-1(U)'!G29+'101-2(U)'!G29</f>
        <v>35</v>
      </c>
      <c r="F27" s="360">
        <f>'101-1(U)'!H29+'101-2(U)'!H29</f>
        <v>6</v>
      </c>
      <c r="G27" s="386">
        <f t="shared" si="0"/>
        <v>0.09375</v>
      </c>
      <c r="H27" s="341">
        <f>'101-1(U)'!J29+'101-2(U)'!J29</f>
        <v>2669</v>
      </c>
      <c r="I27" s="364">
        <f t="shared" si="1"/>
        <v>41.703125</v>
      </c>
      <c r="J27" s="341">
        <v>53</v>
      </c>
      <c r="K27" s="341">
        <v>33</v>
      </c>
      <c r="L27" s="355">
        <v>30</v>
      </c>
      <c r="M27" s="341">
        <v>146</v>
      </c>
      <c r="N27" s="355">
        <v>404</v>
      </c>
    </row>
    <row r="28" spans="1:14" ht="16.5">
      <c r="A28" s="39"/>
      <c r="B28" s="62" t="s">
        <v>42</v>
      </c>
      <c r="C28" s="341">
        <f>'101-1(U)'!E30+'101-2(U)'!E30</f>
        <v>84</v>
      </c>
      <c r="D28" s="360">
        <f>'101-1(U)'!F30+'101-2(U)'!F30</f>
        <v>43</v>
      </c>
      <c r="E28" s="360">
        <f>'101-1(U)'!G30+'101-2(U)'!G30</f>
        <v>41</v>
      </c>
      <c r="F28" s="360">
        <f>'101-1(U)'!H30+'101-2(U)'!H30</f>
        <v>24</v>
      </c>
      <c r="G28" s="386">
        <f t="shared" si="0"/>
        <v>0.2857142857142857</v>
      </c>
      <c r="H28" s="341">
        <f>'101-1(U)'!J30+'101-2(U)'!J30</f>
        <v>2457</v>
      </c>
      <c r="I28" s="364">
        <f t="shared" si="1"/>
        <v>29.25</v>
      </c>
      <c r="J28" s="341">
        <v>62</v>
      </c>
      <c r="K28" s="341">
        <v>36</v>
      </c>
      <c r="L28" s="355">
        <v>30</v>
      </c>
      <c r="M28" s="341">
        <v>128</v>
      </c>
      <c r="N28" s="355">
        <v>395</v>
      </c>
    </row>
    <row r="29" spans="1:14" ht="16.5">
      <c r="A29" s="39"/>
      <c r="B29" s="62" t="s">
        <v>43</v>
      </c>
      <c r="C29" s="341">
        <f>'101-1(U)'!E31+'101-2(U)'!E31</f>
        <v>69</v>
      </c>
      <c r="D29" s="360">
        <f>'101-1(U)'!F31+'101-2(U)'!F31</f>
        <v>29</v>
      </c>
      <c r="E29" s="360">
        <f>'101-1(U)'!G31+'101-2(U)'!G31</f>
        <v>40</v>
      </c>
      <c r="F29" s="360">
        <f>'101-1(U)'!H31+'101-2(U)'!H31</f>
        <v>4</v>
      </c>
      <c r="G29" s="386">
        <f t="shared" si="0"/>
        <v>0.057971014492753624</v>
      </c>
      <c r="H29" s="341">
        <f>'101-1(U)'!J31+'101-2(U)'!J31</f>
        <v>2591</v>
      </c>
      <c r="I29" s="364">
        <f t="shared" si="1"/>
        <v>37.55072463768116</v>
      </c>
      <c r="J29" s="341">
        <v>69</v>
      </c>
      <c r="K29" s="341">
        <v>33</v>
      </c>
      <c r="L29" s="355">
        <v>30</v>
      </c>
      <c r="M29" s="341">
        <v>142</v>
      </c>
      <c r="N29" s="355">
        <v>448</v>
      </c>
    </row>
    <row r="30" spans="1:14" ht="16.5">
      <c r="A30" s="39"/>
      <c r="B30" s="62" t="s">
        <v>44</v>
      </c>
      <c r="C30" s="341">
        <f>'101-1(U)'!E32+'101-2(U)'!E32</f>
        <v>76</v>
      </c>
      <c r="D30" s="360">
        <f>'101-1(U)'!F32+'101-2(U)'!F32</f>
        <v>29</v>
      </c>
      <c r="E30" s="360">
        <f>'101-1(U)'!G32+'101-2(U)'!G32</f>
        <v>47</v>
      </c>
      <c r="F30" s="360">
        <f>'101-1(U)'!H32+'101-2(U)'!H32</f>
        <v>3</v>
      </c>
      <c r="G30" s="386">
        <f t="shared" si="0"/>
        <v>0.039473684210526314</v>
      </c>
      <c r="H30" s="341">
        <f>'101-1(U)'!J32+'101-2(U)'!J32</f>
        <v>3122</v>
      </c>
      <c r="I30" s="364">
        <f t="shared" si="1"/>
        <v>41.078947368421055</v>
      </c>
      <c r="J30" s="341">
        <v>57</v>
      </c>
      <c r="K30" s="341">
        <v>50</v>
      </c>
      <c r="L30" s="355">
        <v>30</v>
      </c>
      <c r="M30" s="341">
        <v>138</v>
      </c>
      <c r="N30" s="355">
        <v>487</v>
      </c>
    </row>
    <row r="31" spans="1:14" ht="16.5">
      <c r="A31" s="39"/>
      <c r="B31" s="63" t="s">
        <v>45</v>
      </c>
      <c r="C31" s="341">
        <f>'101-1(U)'!E33+'101-2(U)'!E33</f>
        <v>73</v>
      </c>
      <c r="D31" s="360">
        <f>'101-1(U)'!F33+'101-2(U)'!F33</f>
        <v>38</v>
      </c>
      <c r="E31" s="360">
        <f>'101-1(U)'!G33+'101-2(U)'!G33</f>
        <v>35</v>
      </c>
      <c r="F31" s="360">
        <f>'101-1(U)'!H33+'101-2(U)'!H33</f>
        <v>14</v>
      </c>
      <c r="G31" s="386">
        <f t="shared" si="0"/>
        <v>0.1917808219178082</v>
      </c>
      <c r="H31" s="341">
        <f>'101-1(U)'!J33+'101-2(U)'!J33</f>
        <v>2850</v>
      </c>
      <c r="I31" s="364">
        <f t="shared" si="1"/>
        <v>39.04109589041096</v>
      </c>
      <c r="J31" s="341">
        <v>53</v>
      </c>
      <c r="K31" s="341">
        <v>25</v>
      </c>
      <c r="L31" s="355">
        <v>30</v>
      </c>
      <c r="M31" s="341">
        <v>130</v>
      </c>
      <c r="N31" s="355">
        <v>449</v>
      </c>
    </row>
    <row r="32" spans="1:14" ht="16.5">
      <c r="A32" s="371"/>
      <c r="B32" s="366" t="s">
        <v>46</v>
      </c>
      <c r="C32" s="358">
        <f>'101-1(U)'!E34+'101-2(U)'!E34</f>
        <v>779</v>
      </c>
      <c r="D32" s="360">
        <f>'101-1(U)'!F34+'101-2(U)'!F34</f>
        <v>339</v>
      </c>
      <c r="E32" s="360">
        <f>'101-1(U)'!G34+'101-2(U)'!G34</f>
        <v>440</v>
      </c>
      <c r="F32" s="360">
        <f>'101-1(U)'!H34+'101-2(U)'!H34</f>
        <v>86</v>
      </c>
      <c r="G32" s="386">
        <f t="shared" si="0"/>
        <v>0.110397946084724</v>
      </c>
      <c r="H32" s="358">
        <f>'101-1(U)'!J34+'101-2(U)'!J34</f>
        <v>26982</v>
      </c>
      <c r="I32" s="359">
        <f t="shared" si="1"/>
        <v>34.63671373555841</v>
      </c>
      <c r="J32" s="358"/>
      <c r="K32" s="358"/>
      <c r="L32" s="358"/>
      <c r="M32" s="358"/>
      <c r="N32" s="341"/>
    </row>
    <row r="33" spans="1:14" ht="16.5">
      <c r="A33" s="39" t="s">
        <v>47</v>
      </c>
      <c r="B33" s="34" t="s">
        <v>48</v>
      </c>
      <c r="C33" s="341">
        <f>'101-1(U)'!E35+'101-2(U)'!E35</f>
        <v>0</v>
      </c>
      <c r="D33" s="360">
        <f>'101-1(U)'!F35+'101-2(U)'!F35</f>
        <v>0</v>
      </c>
      <c r="E33" s="360">
        <f>'101-1(U)'!G35+'101-2(U)'!G35</f>
        <v>0</v>
      </c>
      <c r="F33" s="360">
        <f>'101-1(U)'!H35+'101-2(U)'!H35</f>
        <v>0</v>
      </c>
      <c r="G33" s="386">
        <v>0</v>
      </c>
      <c r="H33" s="341">
        <f>'101-1(U)'!J35+'101-2(U)'!J35</f>
        <v>0</v>
      </c>
      <c r="I33" s="364">
        <v>0</v>
      </c>
      <c r="J33" s="341"/>
      <c r="K33" s="341"/>
      <c r="L33" s="341"/>
      <c r="M33" s="341"/>
      <c r="N33" s="341">
        <v>0</v>
      </c>
    </row>
    <row r="34" spans="1:14" ht="16.5">
      <c r="A34" s="39" t="s">
        <v>49</v>
      </c>
      <c r="B34" s="40" t="s">
        <v>50</v>
      </c>
      <c r="C34" s="341">
        <f>'101-1(U)'!E36+'101-2(U)'!E36</f>
        <v>143</v>
      </c>
      <c r="D34" s="360">
        <f>'101-1(U)'!F36+'101-2(U)'!F36</f>
        <v>102</v>
      </c>
      <c r="E34" s="360">
        <f>'101-1(U)'!G36+'101-2(U)'!G36</f>
        <v>41</v>
      </c>
      <c r="F34" s="360">
        <f>'101-1(U)'!H36+'101-2(U)'!H36</f>
        <v>14</v>
      </c>
      <c r="G34" s="386">
        <f t="shared" si="0"/>
        <v>0.0979020979020979</v>
      </c>
      <c r="H34" s="341">
        <f>'101-1(U)'!J36+'101-2(U)'!J36</f>
        <v>5822</v>
      </c>
      <c r="I34" s="364">
        <f t="shared" si="1"/>
        <v>40.71328671328671</v>
      </c>
      <c r="J34" s="341">
        <v>71</v>
      </c>
      <c r="K34" s="341">
        <v>17</v>
      </c>
      <c r="L34" s="355">
        <v>30</v>
      </c>
      <c r="M34" s="341">
        <v>128</v>
      </c>
      <c r="N34" s="355">
        <v>438</v>
      </c>
    </row>
    <row r="35" spans="1:14" ht="16.5">
      <c r="A35" s="39"/>
      <c r="B35" s="60" t="s">
        <v>51</v>
      </c>
      <c r="C35" s="341">
        <f>'101-1(U)'!E37+'101-2(U)'!E37</f>
        <v>110</v>
      </c>
      <c r="D35" s="360">
        <f>'101-1(U)'!F37+'101-2(U)'!F37</f>
        <v>90</v>
      </c>
      <c r="E35" s="360">
        <f>'101-1(U)'!G37+'101-2(U)'!G37</f>
        <v>20</v>
      </c>
      <c r="F35" s="360">
        <f>'101-1(U)'!H37+'101-2(U)'!H37</f>
        <v>0</v>
      </c>
      <c r="G35" s="386">
        <f t="shared" si="0"/>
        <v>0</v>
      </c>
      <c r="H35" s="341">
        <f>'101-1(U)'!J37+'101-2(U)'!J37</f>
        <v>5364</v>
      </c>
      <c r="I35" s="364">
        <f t="shared" si="1"/>
        <v>48.763636363636365</v>
      </c>
      <c r="J35" s="341">
        <v>45</v>
      </c>
      <c r="K35" s="341">
        <v>41</v>
      </c>
      <c r="L35" s="355">
        <v>30</v>
      </c>
      <c r="M35" s="341">
        <v>130</v>
      </c>
      <c r="N35" s="355">
        <v>610</v>
      </c>
    </row>
    <row r="36" spans="1:14" ht="16.5">
      <c r="A36" s="39"/>
      <c r="B36" s="62" t="s">
        <v>52</v>
      </c>
      <c r="C36" s="341">
        <f>'101-1(U)'!E38+'101-2(U)'!E38</f>
        <v>119</v>
      </c>
      <c r="D36" s="360">
        <f>'101-1(U)'!F38+'101-2(U)'!F38</f>
        <v>74</v>
      </c>
      <c r="E36" s="360">
        <f>'101-1(U)'!G38+'101-2(U)'!G38</f>
        <v>45</v>
      </c>
      <c r="F36" s="360">
        <f>'101-1(U)'!H38+'101-2(U)'!H38</f>
        <v>4</v>
      </c>
      <c r="G36" s="386">
        <f t="shared" si="0"/>
        <v>0.03361344537815126</v>
      </c>
      <c r="H36" s="341">
        <f>'101-1(U)'!J38+'101-2(U)'!J38</f>
        <v>4838</v>
      </c>
      <c r="I36" s="364">
        <f t="shared" si="1"/>
        <v>40.65546218487395</v>
      </c>
      <c r="J36" s="341">
        <v>50</v>
      </c>
      <c r="K36" s="341">
        <v>36</v>
      </c>
      <c r="L36" s="355">
        <v>30</v>
      </c>
      <c r="M36" s="341">
        <v>128</v>
      </c>
      <c r="N36" s="355">
        <v>487</v>
      </c>
    </row>
    <row r="37" spans="1:14" ht="16.5">
      <c r="A37" s="39"/>
      <c r="B37" s="336" t="s">
        <v>53</v>
      </c>
      <c r="C37" s="341">
        <f>'101-1(U)'!E39+'101-2(U)'!E39</f>
        <v>56</v>
      </c>
      <c r="D37" s="360">
        <f>'101-1(U)'!F39+'101-2(U)'!F39</f>
        <v>33</v>
      </c>
      <c r="E37" s="360">
        <f>'101-1(U)'!G39+'101-2(U)'!G39</f>
        <v>23</v>
      </c>
      <c r="F37" s="360">
        <f>'101-1(U)'!H39+'101-2(U)'!H39</f>
        <v>15</v>
      </c>
      <c r="G37" s="386">
        <f t="shared" si="0"/>
        <v>0.26785714285714285</v>
      </c>
      <c r="H37" s="341">
        <f>'101-1(U)'!J39+'101-2(U)'!J39</f>
        <v>1637</v>
      </c>
      <c r="I37" s="364">
        <f t="shared" si="1"/>
        <v>29.232142857142858</v>
      </c>
      <c r="J37" s="341">
        <v>68</v>
      </c>
      <c r="K37" s="341">
        <v>32</v>
      </c>
      <c r="L37" s="355">
        <v>30</v>
      </c>
      <c r="M37" s="341">
        <v>130</v>
      </c>
      <c r="N37" s="355">
        <v>370</v>
      </c>
    </row>
    <row r="38" spans="1:14" ht="16.5">
      <c r="A38" s="371"/>
      <c r="B38" s="366" t="s">
        <v>54</v>
      </c>
      <c r="C38" s="358">
        <f>'101-1(U)'!E40+'101-2(U)'!E40</f>
        <v>428</v>
      </c>
      <c r="D38" s="360">
        <f>'101-1(U)'!F40+'101-2(U)'!F40</f>
        <v>299</v>
      </c>
      <c r="E38" s="360">
        <f>'101-1(U)'!G40+'101-2(U)'!G40</f>
        <v>129</v>
      </c>
      <c r="F38" s="360">
        <f>'101-1(U)'!H40+'101-2(U)'!H40</f>
        <v>33</v>
      </c>
      <c r="G38" s="386">
        <f t="shared" si="0"/>
        <v>0.07710280373831775</v>
      </c>
      <c r="H38" s="358">
        <f>'101-1(U)'!J40+'101-2(U)'!J40</f>
        <v>17661</v>
      </c>
      <c r="I38" s="359">
        <f t="shared" si="1"/>
        <v>41.26401869158879</v>
      </c>
      <c r="J38" s="358"/>
      <c r="K38" s="358"/>
      <c r="L38" s="358"/>
      <c r="M38" s="358"/>
      <c r="N38" s="341"/>
    </row>
    <row r="39" spans="1:14" ht="16.5">
      <c r="A39" s="58" t="s">
        <v>55</v>
      </c>
      <c r="B39" s="34" t="s">
        <v>56</v>
      </c>
      <c r="C39" s="341">
        <f>'101-1(U)'!E41+'101-2(U)'!E41</f>
        <v>1</v>
      </c>
      <c r="D39" s="360">
        <f>'101-1(U)'!F41+'101-2(U)'!F41</f>
        <v>0</v>
      </c>
      <c r="E39" s="360">
        <f>'101-1(U)'!G41+'101-2(U)'!G41</f>
        <v>1</v>
      </c>
      <c r="F39" s="360">
        <f>'101-1(U)'!H41+'101-2(U)'!H41</f>
        <v>0</v>
      </c>
      <c r="G39" s="386">
        <f t="shared" si="0"/>
        <v>0</v>
      </c>
      <c r="H39" s="341">
        <f>'101-1(U)'!J41+'101-2(U)'!J41</f>
        <v>43</v>
      </c>
      <c r="I39" s="364">
        <f t="shared" si="1"/>
        <v>43</v>
      </c>
      <c r="J39" s="341"/>
      <c r="K39" s="341"/>
      <c r="L39" s="341"/>
      <c r="M39" s="341"/>
      <c r="N39" s="341">
        <v>0</v>
      </c>
    </row>
    <row r="40" spans="1:14" ht="16.5">
      <c r="A40" s="249"/>
      <c r="B40" s="387" t="s">
        <v>312</v>
      </c>
      <c r="C40" s="268">
        <v>18</v>
      </c>
      <c r="D40" s="122">
        <v>9</v>
      </c>
      <c r="E40" s="113">
        <v>9</v>
      </c>
      <c r="F40" s="113">
        <v>2</v>
      </c>
      <c r="G40" s="123">
        <f t="shared" si="0"/>
        <v>0.1111111111111111</v>
      </c>
      <c r="H40" s="341">
        <v>349</v>
      </c>
      <c r="I40" s="364">
        <f t="shared" si="1"/>
        <v>19.38888888888889</v>
      </c>
      <c r="J40" s="341"/>
      <c r="K40" s="341"/>
      <c r="L40" s="341"/>
      <c r="M40" s="341"/>
      <c r="N40" s="341">
        <v>76</v>
      </c>
    </row>
    <row r="41" spans="1:14" ht="16.5">
      <c r="A41" s="39" t="s">
        <v>57</v>
      </c>
      <c r="B41" s="40" t="s">
        <v>58</v>
      </c>
      <c r="C41" s="341">
        <f>'101-1(U)'!E43+'101-2(U)'!E43</f>
        <v>95</v>
      </c>
      <c r="D41" s="360">
        <f>'101-1(U)'!F43+'101-2(U)'!F43</f>
        <v>48</v>
      </c>
      <c r="E41" s="360">
        <f>'101-1(U)'!G43+'101-2(U)'!G43</f>
        <v>47</v>
      </c>
      <c r="F41" s="360">
        <f>'101-1(U)'!H43+'101-2(U)'!H43</f>
        <v>0</v>
      </c>
      <c r="G41" s="386">
        <f t="shared" si="0"/>
        <v>0</v>
      </c>
      <c r="H41" s="341">
        <f>'101-1(U)'!J43+'101-2(U)'!J43</f>
        <v>3647</v>
      </c>
      <c r="I41" s="364">
        <f t="shared" si="1"/>
        <v>38.38947368421053</v>
      </c>
      <c r="J41" s="341">
        <v>76</v>
      </c>
      <c r="K41" s="341">
        <v>25</v>
      </c>
      <c r="L41" s="355">
        <v>30</v>
      </c>
      <c r="M41" s="341">
        <v>140</v>
      </c>
      <c r="N41" s="355">
        <v>753</v>
      </c>
    </row>
    <row r="42" spans="1:14" ht="16.5">
      <c r="A42" s="39"/>
      <c r="B42" s="40" t="s">
        <v>59</v>
      </c>
      <c r="C42" s="341">
        <f>'101-1(U)'!E44+'101-2(U)'!E44</f>
        <v>88</v>
      </c>
      <c r="D42" s="360">
        <f>'101-1(U)'!F44+'101-2(U)'!F44</f>
        <v>49</v>
      </c>
      <c r="E42" s="360">
        <f>'101-1(U)'!G44+'101-2(U)'!G44</f>
        <v>39</v>
      </c>
      <c r="F42" s="360">
        <f>'101-1(U)'!H44+'101-2(U)'!H44</f>
        <v>0</v>
      </c>
      <c r="G42" s="386">
        <f t="shared" si="0"/>
        <v>0</v>
      </c>
      <c r="H42" s="341">
        <f>'101-1(U)'!J44+'101-2(U)'!J44</f>
        <v>4782</v>
      </c>
      <c r="I42" s="364">
        <f t="shared" si="1"/>
        <v>54.34090909090909</v>
      </c>
      <c r="J42" s="341">
        <v>69</v>
      </c>
      <c r="K42" s="341">
        <v>41</v>
      </c>
      <c r="L42" s="355">
        <v>30</v>
      </c>
      <c r="M42" s="341">
        <v>140</v>
      </c>
      <c r="N42" s="355">
        <v>842</v>
      </c>
    </row>
    <row r="43" spans="1:14" ht="16.5">
      <c r="A43" s="39"/>
      <c r="B43" s="60" t="s">
        <v>60</v>
      </c>
      <c r="C43" s="341">
        <f>'101-1(U)'!E45+'101-2(U)'!E45</f>
        <v>43</v>
      </c>
      <c r="D43" s="360">
        <f>'101-1(U)'!F45+'101-2(U)'!F45</f>
        <v>27</v>
      </c>
      <c r="E43" s="360">
        <f>'101-1(U)'!G45+'101-2(U)'!G45</f>
        <v>16</v>
      </c>
      <c r="F43" s="360">
        <f>'101-1(U)'!H45+'101-2(U)'!H45</f>
        <v>4</v>
      </c>
      <c r="G43" s="386">
        <f t="shared" si="0"/>
        <v>0.09302325581395349</v>
      </c>
      <c r="H43" s="341">
        <f>'101-1(U)'!J45+'101-2(U)'!J45</f>
        <v>2049</v>
      </c>
      <c r="I43" s="364">
        <f t="shared" si="1"/>
        <v>47.651162790697676</v>
      </c>
      <c r="J43" s="341">
        <v>67</v>
      </c>
      <c r="K43" s="341">
        <v>37</v>
      </c>
      <c r="L43" s="355">
        <v>30</v>
      </c>
      <c r="M43" s="341">
        <v>134</v>
      </c>
      <c r="N43" s="355">
        <v>420</v>
      </c>
    </row>
    <row r="44" spans="1:14" ht="16.5">
      <c r="A44" s="39"/>
      <c r="B44" s="62" t="s">
        <v>61</v>
      </c>
      <c r="C44" s="341">
        <f>'101-1(U)'!E46+'101-2(U)'!E46</f>
        <v>104</v>
      </c>
      <c r="D44" s="360">
        <f>'101-1(U)'!F46+'101-2(U)'!F46</f>
        <v>32</v>
      </c>
      <c r="E44" s="360">
        <f>'101-1(U)'!G46+'101-2(U)'!G46</f>
        <v>72</v>
      </c>
      <c r="F44" s="360">
        <f>'101-1(U)'!H46+'101-2(U)'!H46</f>
        <v>26</v>
      </c>
      <c r="G44" s="386">
        <f t="shared" si="0"/>
        <v>0.25</v>
      </c>
      <c r="H44" s="341">
        <f>'101-1(U)'!J46+'101-2(U)'!J46</f>
        <v>3436</v>
      </c>
      <c r="I44" s="364">
        <f t="shared" si="1"/>
        <v>33.03846153846154</v>
      </c>
      <c r="J44" s="341">
        <v>56</v>
      </c>
      <c r="K44" s="341">
        <v>27</v>
      </c>
      <c r="L44" s="355">
        <v>30</v>
      </c>
      <c r="M44" s="341">
        <v>131</v>
      </c>
      <c r="N44" s="355">
        <v>816</v>
      </c>
    </row>
    <row r="45" spans="1:14" ht="16.5">
      <c r="A45" s="39"/>
      <c r="B45" s="62" t="s">
        <v>62</v>
      </c>
      <c r="C45" s="341">
        <f>'101-1(U)'!E47+'101-2(U)'!E47</f>
        <v>39</v>
      </c>
      <c r="D45" s="360">
        <f>'101-1(U)'!F47+'101-2(U)'!F47</f>
        <v>23</v>
      </c>
      <c r="E45" s="360">
        <f>'101-1(U)'!G47+'101-2(U)'!G47</f>
        <v>16</v>
      </c>
      <c r="F45" s="360">
        <f>'101-1(U)'!H47+'101-2(U)'!H47</f>
        <v>4</v>
      </c>
      <c r="G45" s="386">
        <f t="shared" si="0"/>
        <v>0.10256410256410256</v>
      </c>
      <c r="H45" s="341">
        <f>'101-1(U)'!J47+'101-2(U)'!J47</f>
        <v>1545</v>
      </c>
      <c r="I45" s="364">
        <f t="shared" si="1"/>
        <v>39.61538461538461</v>
      </c>
      <c r="J45" s="341">
        <v>83</v>
      </c>
      <c r="K45" s="341">
        <v>23</v>
      </c>
      <c r="L45" s="355">
        <v>30</v>
      </c>
      <c r="M45" s="341">
        <v>136</v>
      </c>
      <c r="N45" s="355">
        <v>430</v>
      </c>
    </row>
    <row r="46" spans="1:14" ht="16.5">
      <c r="A46" s="39"/>
      <c r="B46" s="336" t="s">
        <v>63</v>
      </c>
      <c r="C46" s="341">
        <f>'101-1(U)'!E48+'101-2(U)'!E48</f>
        <v>41</v>
      </c>
      <c r="D46" s="360">
        <f>'101-1(U)'!F48+'101-2(U)'!F48</f>
        <v>23</v>
      </c>
      <c r="E46" s="360">
        <f>'101-1(U)'!G48+'101-2(U)'!G48</f>
        <v>18</v>
      </c>
      <c r="F46" s="360">
        <f>'101-1(U)'!H48+'101-2(U)'!H48</f>
        <v>2</v>
      </c>
      <c r="G46" s="386">
        <f t="shared" si="0"/>
        <v>0.04878048780487805</v>
      </c>
      <c r="H46" s="341">
        <f>'101-1(U)'!J48+'101-2(U)'!J48</f>
        <v>1762</v>
      </c>
      <c r="I46" s="364">
        <f t="shared" si="1"/>
        <v>42.97560975609756</v>
      </c>
      <c r="J46" s="341">
        <v>74</v>
      </c>
      <c r="K46" s="341">
        <v>30</v>
      </c>
      <c r="L46" s="355">
        <v>30</v>
      </c>
      <c r="M46" s="341">
        <v>134</v>
      </c>
      <c r="N46" s="355">
        <v>421</v>
      </c>
    </row>
    <row r="47" spans="1:14" ht="16.5">
      <c r="A47" s="371"/>
      <c r="B47" s="366" t="s">
        <v>64</v>
      </c>
      <c r="C47" s="358">
        <f>'101-1(U)'!E49+'101-2(U)'!E49</f>
        <v>429</v>
      </c>
      <c r="D47" s="360">
        <f>'101-1(U)'!F49+'101-2(U)'!F49</f>
        <v>211</v>
      </c>
      <c r="E47" s="360">
        <f>'101-1(U)'!G49+'101-2(U)'!G49</f>
        <v>218</v>
      </c>
      <c r="F47" s="360">
        <f>'101-1(U)'!H49+'101-2(U)'!H49</f>
        <v>38</v>
      </c>
      <c r="G47" s="386">
        <f t="shared" si="0"/>
        <v>0.08857808857808858</v>
      </c>
      <c r="H47" s="358">
        <f>'101-1(U)'!J49+'101-2(U)'!J49</f>
        <v>17461</v>
      </c>
      <c r="I47" s="359">
        <f t="shared" si="1"/>
        <v>40.701631701631705</v>
      </c>
      <c r="J47" s="358"/>
      <c r="K47" s="358"/>
      <c r="L47" s="358"/>
      <c r="M47" s="358"/>
      <c r="N47" s="341"/>
    </row>
    <row r="48" spans="1:14" ht="16.5">
      <c r="A48" s="58" t="s">
        <v>65</v>
      </c>
      <c r="B48" s="34" t="s">
        <v>66</v>
      </c>
      <c r="C48" s="341">
        <f>'101-1(U)'!E50+'101-2(U)'!E50</f>
        <v>0</v>
      </c>
      <c r="D48" s="360">
        <f>'101-1(U)'!F50+'101-2(U)'!F50</f>
        <v>0</v>
      </c>
      <c r="E48" s="360">
        <f>'101-1(U)'!G50+'101-2(U)'!G50</f>
        <v>0</v>
      </c>
      <c r="F48" s="360">
        <f>'101-1(U)'!H50+'101-2(U)'!H50</f>
        <v>0</v>
      </c>
      <c r="G48" s="386">
        <v>0</v>
      </c>
      <c r="H48" s="341">
        <f>'101-1(U)'!J50+'101-2(U)'!J50</f>
        <v>0</v>
      </c>
      <c r="I48" s="364">
        <v>0</v>
      </c>
      <c r="J48" s="341"/>
      <c r="K48" s="341"/>
      <c r="L48" s="341"/>
      <c r="M48" s="341"/>
      <c r="N48" s="341">
        <v>0</v>
      </c>
    </row>
    <row r="49" spans="1:14" ht="16.5">
      <c r="A49" s="39" t="s">
        <v>67</v>
      </c>
      <c r="B49" s="337" t="s">
        <v>68</v>
      </c>
      <c r="C49" s="341">
        <f>'101-1(U)'!E51+'101-2(U)'!E51</f>
        <v>75</v>
      </c>
      <c r="D49" s="360">
        <f>'101-1(U)'!F51+'101-2(U)'!F51</f>
        <v>28</v>
      </c>
      <c r="E49" s="360">
        <f>'101-1(U)'!G51+'101-2(U)'!G51</f>
        <v>47</v>
      </c>
      <c r="F49" s="360">
        <f>'101-1(U)'!H51+'101-2(U)'!H51</f>
        <v>0</v>
      </c>
      <c r="G49" s="386">
        <f t="shared" si="0"/>
        <v>0</v>
      </c>
      <c r="H49" s="341">
        <f>'101-1(U)'!J51+'101-2(U)'!J51</f>
        <v>3427</v>
      </c>
      <c r="I49" s="364">
        <f t="shared" si="1"/>
        <v>45.693333333333335</v>
      </c>
      <c r="J49" s="341">
        <v>67</v>
      </c>
      <c r="K49" s="341">
        <v>37</v>
      </c>
      <c r="L49" s="355">
        <v>30</v>
      </c>
      <c r="M49" s="341">
        <v>140</v>
      </c>
      <c r="N49" s="355">
        <v>406</v>
      </c>
    </row>
    <row r="50" spans="1:14" ht="16.5">
      <c r="A50" s="371"/>
      <c r="B50" s="366" t="s">
        <v>69</v>
      </c>
      <c r="C50" s="358">
        <f>'101-1(U)'!E52+'101-2(U)'!E52</f>
        <v>75</v>
      </c>
      <c r="D50" s="360">
        <f>'101-1(U)'!F52+'101-2(U)'!F52</f>
        <v>28</v>
      </c>
      <c r="E50" s="360">
        <f>'101-1(U)'!G52+'101-2(U)'!G52</f>
        <v>47</v>
      </c>
      <c r="F50" s="360">
        <f>'101-1(U)'!H52+'101-2(U)'!H52</f>
        <v>0</v>
      </c>
      <c r="G50" s="386">
        <f t="shared" si="0"/>
        <v>0</v>
      </c>
      <c r="H50" s="358">
        <f>'101-1(U)'!J52+'101-2(U)'!J52</f>
        <v>3427</v>
      </c>
      <c r="I50" s="359">
        <f t="shared" si="1"/>
        <v>45.693333333333335</v>
      </c>
      <c r="J50" s="358"/>
      <c r="K50" s="358"/>
      <c r="L50" s="358"/>
      <c r="M50" s="358"/>
      <c r="N50" s="341"/>
    </row>
    <row r="51" spans="1:14" ht="16.5">
      <c r="A51" s="39" t="s">
        <v>70</v>
      </c>
      <c r="B51" s="34" t="s">
        <v>71</v>
      </c>
      <c r="C51" s="341">
        <f>'101-1(U)'!E53+'101-2(U)'!E53</f>
        <v>1</v>
      </c>
      <c r="D51" s="360">
        <f>'101-1(U)'!F53+'101-2(U)'!F53</f>
        <v>0</v>
      </c>
      <c r="E51" s="360">
        <f>'101-1(U)'!G53+'101-2(U)'!G53</f>
        <v>1</v>
      </c>
      <c r="F51" s="360">
        <f>'101-1(U)'!H53+'101-2(U)'!H53</f>
        <v>0</v>
      </c>
      <c r="G51" s="386">
        <f t="shared" si="0"/>
        <v>0</v>
      </c>
      <c r="H51" s="341">
        <f>'101-1(U)'!J53+'101-2(U)'!J53</f>
        <v>29</v>
      </c>
      <c r="I51" s="364">
        <f t="shared" si="1"/>
        <v>29</v>
      </c>
      <c r="J51" s="341"/>
      <c r="K51" s="341"/>
      <c r="L51" s="341"/>
      <c r="M51" s="341"/>
      <c r="N51" s="341">
        <v>0</v>
      </c>
    </row>
    <row r="52" spans="1:14" ht="16.5">
      <c r="A52" s="39" t="s">
        <v>72</v>
      </c>
      <c r="B52" s="40" t="s">
        <v>73</v>
      </c>
      <c r="C52" s="341">
        <f>'101-1(U)'!E54+'101-2(U)'!E54</f>
        <v>115</v>
      </c>
      <c r="D52" s="360">
        <f>'101-1(U)'!F54+'101-2(U)'!F54</f>
        <v>46</v>
      </c>
      <c r="E52" s="360">
        <f>'101-1(U)'!G54+'101-2(U)'!G54</f>
        <v>69</v>
      </c>
      <c r="F52" s="360">
        <f>'101-1(U)'!H54+'101-2(U)'!H54</f>
        <v>11</v>
      </c>
      <c r="G52" s="386">
        <f t="shared" si="0"/>
        <v>0.09565217391304348</v>
      </c>
      <c r="H52" s="341">
        <f>'101-1(U)'!J54+'101-2(U)'!J54</f>
        <v>5097</v>
      </c>
      <c r="I52" s="364">
        <f t="shared" si="1"/>
        <v>44.321739130434786</v>
      </c>
      <c r="J52" s="341">
        <v>49</v>
      </c>
      <c r="K52" s="341">
        <v>51</v>
      </c>
      <c r="L52" s="341">
        <v>30</v>
      </c>
      <c r="M52" s="341">
        <v>130</v>
      </c>
      <c r="N52" s="355">
        <v>775</v>
      </c>
    </row>
    <row r="53" spans="1:14" ht="16.5">
      <c r="A53" s="371"/>
      <c r="B53" s="366" t="s">
        <v>74</v>
      </c>
      <c r="C53" s="358">
        <f>'101-1(U)'!E55+'101-2(U)'!E55</f>
        <v>116</v>
      </c>
      <c r="D53" s="360">
        <f>'101-1(U)'!F55+'101-2(U)'!F55</f>
        <v>46</v>
      </c>
      <c r="E53" s="360">
        <f>'101-1(U)'!G55+'101-2(U)'!G55</f>
        <v>70</v>
      </c>
      <c r="F53" s="360">
        <f>'101-1(U)'!H55+'101-2(U)'!H55</f>
        <v>11</v>
      </c>
      <c r="G53" s="386">
        <f t="shared" si="0"/>
        <v>0.09482758620689655</v>
      </c>
      <c r="H53" s="358">
        <f>'101-1(U)'!J55+'101-2(U)'!J55</f>
        <v>5126</v>
      </c>
      <c r="I53" s="359">
        <f t="shared" si="1"/>
        <v>44.189655172413794</v>
      </c>
      <c r="J53" s="358"/>
      <c r="K53" s="358"/>
      <c r="L53" s="358"/>
      <c r="M53" s="358"/>
      <c r="N53" s="341"/>
    </row>
    <row r="54" spans="1:14" ht="16.5">
      <c r="A54" s="58" t="s">
        <v>75</v>
      </c>
      <c r="B54" s="34" t="s">
        <v>76</v>
      </c>
      <c r="C54" s="341">
        <f>'101-1(U)'!E56+'101-2(U)'!E56</f>
        <v>0</v>
      </c>
      <c r="D54" s="360">
        <f>'101-1(U)'!F56+'101-2(U)'!F56</f>
        <v>0</v>
      </c>
      <c r="E54" s="360">
        <f>'101-1(U)'!G56+'101-2(U)'!G56</f>
        <v>0</v>
      </c>
      <c r="F54" s="360">
        <f>'101-1(U)'!H56+'101-2(U)'!H56</f>
        <v>0</v>
      </c>
      <c r="G54" s="386">
        <v>0</v>
      </c>
      <c r="H54" s="341">
        <f>'101-1(U)'!J56+'101-2(U)'!J56</f>
        <v>0</v>
      </c>
      <c r="I54" s="364">
        <v>0</v>
      </c>
      <c r="J54" s="341"/>
      <c r="K54" s="341"/>
      <c r="L54" s="341"/>
      <c r="M54" s="341"/>
      <c r="N54" s="341">
        <v>0</v>
      </c>
    </row>
    <row r="55" spans="1:14" ht="16.5">
      <c r="A55" s="39" t="s">
        <v>77</v>
      </c>
      <c r="B55" s="338" t="s">
        <v>78</v>
      </c>
      <c r="C55" s="341">
        <f>'101-1(U)'!E57+'101-2(U)'!E57</f>
        <v>131</v>
      </c>
      <c r="D55" s="360">
        <f>'101-1(U)'!F57+'101-2(U)'!F57</f>
        <v>89</v>
      </c>
      <c r="E55" s="360">
        <f>'101-1(U)'!G57+'101-2(U)'!G57</f>
        <v>42</v>
      </c>
      <c r="F55" s="360">
        <f>'101-1(U)'!H57+'101-2(U)'!H57</f>
        <v>4</v>
      </c>
      <c r="G55" s="386">
        <f t="shared" si="0"/>
        <v>0.030534351145038167</v>
      </c>
      <c r="H55" s="341">
        <f>'101-1(U)'!J57+'101-2(U)'!J57</f>
        <v>5608</v>
      </c>
      <c r="I55" s="364">
        <f t="shared" si="1"/>
        <v>42.80916030534351</v>
      </c>
      <c r="J55" s="341">
        <v>90</v>
      </c>
      <c r="K55" s="341">
        <v>31</v>
      </c>
      <c r="L55" s="341">
        <v>30</v>
      </c>
      <c r="M55" s="341">
        <v>182</v>
      </c>
      <c r="N55" s="355">
        <v>732</v>
      </c>
    </row>
    <row r="56" spans="1:14" ht="16.5">
      <c r="A56" s="89"/>
      <c r="B56" s="366" t="s">
        <v>79</v>
      </c>
      <c r="C56" s="358">
        <f>'101-1(U)'!E58+'101-2(U)'!E58</f>
        <v>131</v>
      </c>
      <c r="D56" s="360">
        <f>'101-1(U)'!F58+'101-2(U)'!F58</f>
        <v>89</v>
      </c>
      <c r="E56" s="360">
        <f>'101-1(U)'!G58+'101-2(U)'!G58</f>
        <v>42</v>
      </c>
      <c r="F56" s="360">
        <f>'101-1(U)'!H58+'101-2(U)'!H58</f>
        <v>4</v>
      </c>
      <c r="G56" s="386">
        <f t="shared" si="0"/>
        <v>0.030534351145038167</v>
      </c>
      <c r="H56" s="358">
        <f>'101-1(U)'!J58+'101-2(U)'!J58</f>
        <v>5608</v>
      </c>
      <c r="I56" s="359">
        <f t="shared" si="1"/>
        <v>42.80916030534351</v>
      </c>
      <c r="J56" s="358"/>
      <c r="K56" s="358"/>
      <c r="L56" s="358"/>
      <c r="M56" s="358"/>
      <c r="N56" s="341"/>
    </row>
    <row r="57" spans="1:14" ht="16.5">
      <c r="A57" s="167" t="s">
        <v>289</v>
      </c>
      <c r="B57" s="339" t="s">
        <v>290</v>
      </c>
      <c r="C57" s="341">
        <f>'101-1(U)'!E59+'101-2(U)'!E59</f>
        <v>473</v>
      </c>
      <c r="D57" s="360">
        <f>'101-1(U)'!F59+'101-2(U)'!F59</f>
        <v>473</v>
      </c>
      <c r="E57" s="360">
        <f>'101-1(U)'!G59+'101-2(U)'!G59</f>
        <v>0</v>
      </c>
      <c r="F57" s="360">
        <f>'101-1(U)'!H59+'101-2(U)'!H59</f>
        <v>0</v>
      </c>
      <c r="G57" s="386">
        <f t="shared" si="0"/>
        <v>0</v>
      </c>
      <c r="H57" s="341">
        <f>'101-1(U)'!J59+'101-2(U)'!J59</f>
        <v>27682</v>
      </c>
      <c r="I57" s="364">
        <f t="shared" si="1"/>
        <v>58.52431289640592</v>
      </c>
      <c r="J57" s="341"/>
      <c r="K57" s="341"/>
      <c r="L57" s="341"/>
      <c r="M57" s="341"/>
      <c r="N57" s="341">
        <v>0</v>
      </c>
    </row>
    <row r="58" spans="1:14" ht="16.5">
      <c r="A58" s="328"/>
      <c r="B58" s="340" t="s">
        <v>291</v>
      </c>
      <c r="C58" s="341">
        <f>'101-1(U)'!E60+'101-2(U)'!E60</f>
        <v>43</v>
      </c>
      <c r="D58" s="360">
        <f>'101-1(U)'!F60+'101-2(U)'!F60</f>
        <v>31</v>
      </c>
      <c r="E58" s="360">
        <f>'101-1(U)'!G60+'101-2(U)'!G60</f>
        <v>12</v>
      </c>
      <c r="F58" s="360">
        <f>'101-1(U)'!H60+'101-2(U)'!H60</f>
        <v>0</v>
      </c>
      <c r="G58" s="386">
        <f t="shared" si="0"/>
        <v>0</v>
      </c>
      <c r="H58" s="341">
        <f>'101-1(U)'!J60+'101-2(U)'!J60</f>
        <v>841</v>
      </c>
      <c r="I58" s="364">
        <f t="shared" si="1"/>
        <v>19.558139534883722</v>
      </c>
      <c r="J58" s="341"/>
      <c r="K58" s="341"/>
      <c r="L58" s="341"/>
      <c r="M58" s="341"/>
      <c r="N58" s="341">
        <v>0</v>
      </c>
    </row>
    <row r="59" spans="1:14" ht="16.5">
      <c r="A59" s="328"/>
      <c r="B59" s="340" t="s">
        <v>292</v>
      </c>
      <c r="C59" s="341">
        <f>'101-1(U)'!E61+'101-2(U)'!E61</f>
        <v>106</v>
      </c>
      <c r="D59" s="360">
        <f>'101-1(U)'!F61+'101-2(U)'!F61</f>
        <v>106</v>
      </c>
      <c r="E59" s="360">
        <f>'101-1(U)'!G61+'101-2(U)'!G61</f>
        <v>0</v>
      </c>
      <c r="F59" s="360">
        <f>'101-1(U)'!H61+'101-2(U)'!H61</f>
        <v>0</v>
      </c>
      <c r="G59" s="386">
        <f t="shared" si="0"/>
        <v>0</v>
      </c>
      <c r="H59" s="341">
        <f>'101-1(U)'!J61+'101-2(U)'!J61</f>
        <v>3820</v>
      </c>
      <c r="I59" s="364">
        <f t="shared" si="1"/>
        <v>36.0377358490566</v>
      </c>
      <c r="J59" s="341"/>
      <c r="K59" s="341"/>
      <c r="L59" s="341"/>
      <c r="M59" s="341"/>
      <c r="N59" s="341">
        <v>0</v>
      </c>
    </row>
    <row r="60" spans="1:14" ht="16.5">
      <c r="A60" s="328"/>
      <c r="B60" s="340" t="s">
        <v>293</v>
      </c>
      <c r="C60" s="341">
        <f>'101-1(U)'!E62+'101-2(U)'!E62</f>
        <v>176</v>
      </c>
      <c r="D60" s="360">
        <f>'101-1(U)'!F62+'101-2(U)'!F62</f>
        <v>176</v>
      </c>
      <c r="E60" s="360">
        <f>'101-1(U)'!G62+'101-2(U)'!G62</f>
        <v>0</v>
      </c>
      <c r="F60" s="360">
        <f>'101-1(U)'!H62+'101-2(U)'!H62</f>
        <v>0</v>
      </c>
      <c r="G60" s="386">
        <f t="shared" si="0"/>
        <v>0</v>
      </c>
      <c r="H60" s="341">
        <f>'101-1(U)'!J62+'101-2(U)'!J62</f>
        <v>8109</v>
      </c>
      <c r="I60" s="364">
        <f t="shared" si="1"/>
        <v>46.07386363636363</v>
      </c>
      <c r="J60" s="341"/>
      <c r="K60" s="341"/>
      <c r="L60" s="341"/>
      <c r="M60" s="341"/>
      <c r="N60" s="341">
        <v>0</v>
      </c>
    </row>
    <row r="61" spans="1:14" ht="16.5">
      <c r="A61" s="328"/>
      <c r="B61" s="340" t="s">
        <v>294</v>
      </c>
      <c r="C61" s="341">
        <f>'101-1(U)'!E63+'101-2(U)'!E63</f>
        <v>56</v>
      </c>
      <c r="D61" s="360">
        <f>'101-1(U)'!F63+'101-2(U)'!F63</f>
        <v>0</v>
      </c>
      <c r="E61" s="360">
        <f>'101-1(U)'!G63+'101-2(U)'!G63</f>
        <v>56</v>
      </c>
      <c r="F61" s="360">
        <f>'101-1(U)'!H63+'101-2(U)'!H63</f>
        <v>0</v>
      </c>
      <c r="G61" s="386">
        <f t="shared" si="0"/>
        <v>0</v>
      </c>
      <c r="H61" s="341">
        <f>'101-1(U)'!J63+'101-2(U)'!J63</f>
        <v>2057</v>
      </c>
      <c r="I61" s="364">
        <f t="shared" si="1"/>
        <v>36.732142857142854</v>
      </c>
      <c r="J61" s="341"/>
      <c r="K61" s="341"/>
      <c r="L61" s="341"/>
      <c r="M61" s="341"/>
      <c r="N61" s="341">
        <v>0</v>
      </c>
    </row>
    <row r="62" spans="1:14" ht="16.5">
      <c r="A62" s="89"/>
      <c r="B62" s="366" t="s">
        <v>295</v>
      </c>
      <c r="C62" s="358">
        <f>'101-1(U)'!E64+'101-2(U)'!E64</f>
        <v>854</v>
      </c>
      <c r="D62" s="360">
        <f>'101-1(U)'!F64+'101-2(U)'!F64</f>
        <v>786</v>
      </c>
      <c r="E62" s="360">
        <f>'101-1(U)'!G64+'101-2(U)'!G64</f>
        <v>68</v>
      </c>
      <c r="F62" s="360">
        <f>'101-1(U)'!H64+'101-2(U)'!H64</f>
        <v>0</v>
      </c>
      <c r="G62" s="386">
        <f t="shared" si="0"/>
        <v>0</v>
      </c>
      <c r="H62" s="358">
        <f>'101-1(U)'!J64+'101-2(U)'!J64</f>
        <v>42509</v>
      </c>
      <c r="I62" s="359">
        <f t="shared" si="1"/>
        <v>49.776346604215455</v>
      </c>
      <c r="J62" s="358"/>
      <c r="K62" s="358"/>
      <c r="L62" s="358"/>
      <c r="M62" s="358"/>
      <c r="N62" s="341"/>
    </row>
    <row r="63" spans="1:2" ht="16.5">
      <c r="A63"/>
      <c r="B63"/>
    </row>
  </sheetData>
  <sheetProtection/>
  <mergeCells count="2">
    <mergeCell ref="D1:G1"/>
    <mergeCell ref="J1:K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M71"/>
  <sheetViews>
    <sheetView zoomScalePageLayoutView="0" workbookViewId="0" topLeftCell="C1">
      <selection activeCell="C5" sqref="C5"/>
    </sheetView>
  </sheetViews>
  <sheetFormatPr defaultColWidth="9.00390625" defaultRowHeight="15.75"/>
  <cols>
    <col min="1" max="1" width="9.625" style="95" customWidth="1"/>
    <col min="2" max="2" width="20.625" style="95" customWidth="1"/>
    <col min="9" max="9" width="9.75390625" style="380" customWidth="1"/>
    <col min="10" max="10" width="6.375" style="0" customWidth="1"/>
    <col min="11" max="11" width="6.875" style="0" customWidth="1"/>
    <col min="12" max="12" width="8.125" style="0" bestFit="1" customWidth="1"/>
  </cols>
  <sheetData>
    <row r="2" spans="1:2" ht="16.5">
      <c r="A2" s="243"/>
      <c r="B2" s="94"/>
    </row>
    <row r="3" spans="1:13" ht="16.5" customHeight="1">
      <c r="A3" s="330"/>
      <c r="B3" s="348"/>
      <c r="C3" s="454" t="s">
        <v>309</v>
      </c>
      <c r="D3" s="450" t="s">
        <v>81</v>
      </c>
      <c r="E3" s="456"/>
      <c r="F3" s="456"/>
      <c r="G3" s="457"/>
      <c r="H3" s="434" t="s">
        <v>302</v>
      </c>
      <c r="I3" s="378"/>
      <c r="J3" s="458" t="s">
        <v>306</v>
      </c>
      <c r="K3" s="458"/>
      <c r="L3" s="349"/>
      <c r="M3" s="392"/>
    </row>
    <row r="4" spans="1:13" ht="57">
      <c r="A4" s="15" t="s">
        <v>1</v>
      </c>
      <c r="B4" s="16" t="s">
        <v>2</v>
      </c>
      <c r="C4" s="455"/>
      <c r="D4" s="361" t="s">
        <v>4</v>
      </c>
      <c r="E4" s="362" t="s">
        <v>5</v>
      </c>
      <c r="F4" s="368" t="s">
        <v>358</v>
      </c>
      <c r="G4" s="363" t="s">
        <v>7</v>
      </c>
      <c r="H4" s="435"/>
      <c r="I4" s="383" t="s">
        <v>8</v>
      </c>
      <c r="J4" s="372" t="s">
        <v>304</v>
      </c>
      <c r="K4" s="372" t="s">
        <v>305</v>
      </c>
      <c r="L4" s="346" t="s">
        <v>307</v>
      </c>
      <c r="M4" s="393" t="s">
        <v>313</v>
      </c>
    </row>
    <row r="5" spans="1:13" ht="16.5">
      <c r="A5" s="376"/>
      <c r="B5" s="25" t="s">
        <v>85</v>
      </c>
      <c r="C5" s="374">
        <f>'101-1(G)'!E5+'101-2(G)'!E5</f>
        <v>2037</v>
      </c>
      <c r="D5" s="360">
        <f>'101-1(G)'!F5+'101-2(G)'!F5</f>
        <v>520</v>
      </c>
      <c r="E5" s="360">
        <f>'101-1(G)'!G5+'101-2(G)'!G5</f>
        <v>1517</v>
      </c>
      <c r="F5" s="360">
        <f>'101-1(G)'!H5+'101-2(G)'!H5</f>
        <v>598</v>
      </c>
      <c r="G5" s="386">
        <f>F5/C5</f>
        <v>0.2935689739813451</v>
      </c>
      <c r="H5" s="356">
        <f>'101-1(G)'!T5+'101-2(G)'!T5</f>
        <v>23366</v>
      </c>
      <c r="I5" s="357">
        <f>H5/C5</f>
        <v>11.470790378006873</v>
      </c>
      <c r="J5" s="356"/>
      <c r="K5" s="356"/>
      <c r="L5" s="356"/>
      <c r="M5" s="341"/>
    </row>
    <row r="6" spans="1:13" ht="16.5">
      <c r="A6" s="251" t="s">
        <v>86</v>
      </c>
      <c r="B6" s="83" t="s">
        <v>159</v>
      </c>
      <c r="C6" s="331">
        <f>'101-1(G)'!E6+'101-2(G)'!E6</f>
        <v>35</v>
      </c>
      <c r="D6" s="360">
        <f>'101-1(G)'!F6+'101-2(G)'!F6</f>
        <v>2</v>
      </c>
      <c r="E6" s="360">
        <f>'101-1(G)'!G6+'101-2(G)'!G6</f>
        <v>33</v>
      </c>
      <c r="F6" s="360">
        <f>'101-1(G)'!H6+'101-2(G)'!H6</f>
        <v>0</v>
      </c>
      <c r="G6" s="386">
        <f aca="true" t="shared" si="0" ref="G6:G69">F6/C6</f>
        <v>0</v>
      </c>
      <c r="H6" s="341">
        <f>'101-1(G)'!T6+'101-2(G)'!T6</f>
        <v>368</v>
      </c>
      <c r="I6" s="364">
        <f aca="true" t="shared" si="1" ref="I6:I69">H6/C6</f>
        <v>10.514285714285714</v>
      </c>
      <c r="J6" s="341">
        <v>8</v>
      </c>
      <c r="K6" s="341">
        <v>28</v>
      </c>
      <c r="L6" s="341">
        <v>36</v>
      </c>
      <c r="M6" s="341">
        <v>141</v>
      </c>
    </row>
    <row r="7" spans="1:13" ht="16.5">
      <c r="A7" s="39" t="s">
        <v>88</v>
      </c>
      <c r="B7" s="83" t="s">
        <v>160</v>
      </c>
      <c r="C7" s="331">
        <f>'101-1(G)'!E7+'101-2(G)'!E7</f>
        <v>13</v>
      </c>
      <c r="D7" s="360">
        <f>'101-1(G)'!F7+'101-2(G)'!F7</f>
        <v>2</v>
      </c>
      <c r="E7" s="360">
        <f>'101-1(G)'!G7+'101-2(G)'!G7</f>
        <v>11</v>
      </c>
      <c r="F7" s="360">
        <f>'101-1(G)'!H7+'101-2(G)'!H7</f>
        <v>0</v>
      </c>
      <c r="G7" s="386">
        <f t="shared" si="0"/>
        <v>0</v>
      </c>
      <c r="H7" s="341">
        <f>'101-1(G)'!T7+'101-2(G)'!T7</f>
        <v>133</v>
      </c>
      <c r="I7" s="364">
        <f t="shared" si="1"/>
        <v>10.23076923076923</v>
      </c>
      <c r="J7" s="341">
        <v>12</v>
      </c>
      <c r="K7" s="341">
        <v>24</v>
      </c>
      <c r="L7" s="341">
        <v>36</v>
      </c>
      <c r="M7" s="341">
        <v>90</v>
      </c>
    </row>
    <row r="8" spans="1:13" ht="16.5">
      <c r="A8" s="39"/>
      <c r="B8" s="83" t="s">
        <v>161</v>
      </c>
      <c r="C8" s="331">
        <f>'101-1(G)'!E8+'101-2(G)'!E8</f>
        <v>23</v>
      </c>
      <c r="D8" s="360">
        <f>'101-1(G)'!F8+'101-2(G)'!F8</f>
        <v>6</v>
      </c>
      <c r="E8" s="360">
        <f>'101-1(G)'!G8+'101-2(G)'!G8</f>
        <v>17</v>
      </c>
      <c r="F8" s="360">
        <f>'101-1(G)'!H8+'101-2(G)'!H8</f>
        <v>0</v>
      </c>
      <c r="G8" s="386">
        <f t="shared" si="0"/>
        <v>0</v>
      </c>
      <c r="H8" s="341">
        <f>'101-1(G)'!T8+'101-2(G)'!T8</f>
        <v>198</v>
      </c>
      <c r="I8" s="364">
        <f t="shared" si="1"/>
        <v>8.608695652173912</v>
      </c>
      <c r="J8" s="341">
        <v>10</v>
      </c>
      <c r="K8" s="341">
        <v>22</v>
      </c>
      <c r="L8" s="341">
        <v>32</v>
      </c>
      <c r="M8" s="341">
        <v>92</v>
      </c>
    </row>
    <row r="9" spans="1:13" ht="16.5">
      <c r="A9" s="39"/>
      <c r="B9" s="83" t="s">
        <v>162</v>
      </c>
      <c r="C9" s="331">
        <f>'101-1(G)'!E9+'101-2(G)'!E9</f>
        <v>26</v>
      </c>
      <c r="D9" s="360">
        <f>'101-1(G)'!F9+'101-2(G)'!F9</f>
        <v>4</v>
      </c>
      <c r="E9" s="360">
        <f>'101-1(G)'!G9+'101-2(G)'!G9</f>
        <v>22</v>
      </c>
      <c r="F9" s="360">
        <f>'101-1(G)'!H9+'101-2(G)'!H9</f>
        <v>3</v>
      </c>
      <c r="G9" s="386">
        <f t="shared" si="0"/>
        <v>0.11538461538461539</v>
      </c>
      <c r="H9" s="341">
        <f>'101-1(G)'!T9+'101-2(G)'!T9</f>
        <v>256</v>
      </c>
      <c r="I9" s="364">
        <f t="shared" si="1"/>
        <v>9.846153846153847</v>
      </c>
      <c r="J9" s="341">
        <v>18</v>
      </c>
      <c r="K9" s="341">
        <v>18</v>
      </c>
      <c r="L9" s="341">
        <v>36</v>
      </c>
      <c r="M9" s="341">
        <v>93</v>
      </c>
    </row>
    <row r="10" spans="1:13" ht="16.5">
      <c r="A10" s="39"/>
      <c r="B10" s="88" t="s">
        <v>163</v>
      </c>
      <c r="C10" s="331">
        <f>'101-1(G)'!E10+'101-2(G)'!E10</f>
        <v>14</v>
      </c>
      <c r="D10" s="360">
        <f>'101-1(G)'!F10+'101-2(G)'!F10</f>
        <v>2</v>
      </c>
      <c r="E10" s="360">
        <f>'101-1(G)'!G10+'101-2(G)'!G10</f>
        <v>12</v>
      </c>
      <c r="F10" s="360">
        <f>'101-1(G)'!H10+'101-2(G)'!H10</f>
        <v>0</v>
      </c>
      <c r="G10" s="386">
        <f t="shared" si="0"/>
        <v>0</v>
      </c>
      <c r="H10" s="341">
        <f>'101-1(G)'!T10+'101-2(G)'!T10</f>
        <v>123</v>
      </c>
      <c r="I10" s="364">
        <f t="shared" si="1"/>
        <v>8.785714285714286</v>
      </c>
      <c r="J10" s="341">
        <v>12</v>
      </c>
      <c r="K10" s="341">
        <v>24</v>
      </c>
      <c r="L10" s="341">
        <v>36</v>
      </c>
      <c r="M10" s="341">
        <v>76</v>
      </c>
    </row>
    <row r="11" spans="1:13" ht="16.5">
      <c r="A11" s="371"/>
      <c r="B11" s="350" t="s">
        <v>93</v>
      </c>
      <c r="C11" s="373">
        <f>'101-1(G)'!E11+'101-2(G)'!E11</f>
        <v>111</v>
      </c>
      <c r="D11" s="360">
        <f>'101-1(G)'!F11+'101-2(G)'!F11</f>
        <v>16</v>
      </c>
      <c r="E11" s="360">
        <f>'101-1(G)'!G11+'101-2(G)'!G11</f>
        <v>95</v>
      </c>
      <c r="F11" s="360">
        <f>'101-1(G)'!H11+'101-2(G)'!H11</f>
        <v>3</v>
      </c>
      <c r="G11" s="386">
        <f t="shared" si="0"/>
        <v>0.02702702702702703</v>
      </c>
      <c r="H11" s="358">
        <f>'101-1(G)'!T11+'101-2(G)'!T11</f>
        <v>1078</v>
      </c>
      <c r="I11" s="359">
        <f t="shared" si="1"/>
        <v>9.711711711711711</v>
      </c>
      <c r="J11" s="358"/>
      <c r="K11" s="358"/>
      <c r="L11" s="358"/>
      <c r="M11" s="341"/>
    </row>
    <row r="12" spans="1:13" ht="16.5">
      <c r="A12" s="251" t="s">
        <v>94</v>
      </c>
      <c r="B12" s="83" t="s">
        <v>164</v>
      </c>
      <c r="C12" s="331">
        <f>'101-1(G)'!E12+'101-2(G)'!E12</f>
        <v>23</v>
      </c>
      <c r="D12" s="360">
        <f>'101-1(G)'!F12+'101-2(G)'!F12</f>
        <v>10</v>
      </c>
      <c r="E12" s="360">
        <f>'101-1(G)'!G12+'101-2(G)'!G12</f>
        <v>13</v>
      </c>
      <c r="F12" s="360">
        <f>'101-1(G)'!H12+'101-2(G)'!H12</f>
        <v>3</v>
      </c>
      <c r="G12" s="386">
        <f t="shared" si="0"/>
        <v>0.13043478260869565</v>
      </c>
      <c r="H12" s="341">
        <f>'101-1(G)'!T12+'101-2(G)'!T12</f>
        <v>480</v>
      </c>
      <c r="I12" s="364">
        <f t="shared" si="1"/>
        <v>20.869565217391305</v>
      </c>
      <c r="J12" s="341">
        <v>33</v>
      </c>
      <c r="K12" s="341">
        <v>15</v>
      </c>
      <c r="L12" s="341">
        <v>48</v>
      </c>
      <c r="M12" s="341">
        <v>123</v>
      </c>
    </row>
    <row r="13" spans="1:13" ht="16.5">
      <c r="A13" s="39" t="s">
        <v>96</v>
      </c>
      <c r="B13" s="83" t="s">
        <v>165</v>
      </c>
      <c r="C13" s="331">
        <f>'101-1(G)'!E13+'101-2(G)'!E13</f>
        <v>25</v>
      </c>
      <c r="D13" s="360">
        <f>'101-1(G)'!F13+'101-2(G)'!F13</f>
        <v>13</v>
      </c>
      <c r="E13" s="360">
        <f>'101-1(G)'!G13+'101-2(G)'!G13</f>
        <v>12</v>
      </c>
      <c r="F13" s="360">
        <f>'101-1(G)'!H13+'101-2(G)'!H13</f>
        <v>0</v>
      </c>
      <c r="G13" s="386">
        <f t="shared" si="0"/>
        <v>0</v>
      </c>
      <c r="H13" s="341">
        <f>'101-1(G)'!T13+'101-2(G)'!T13</f>
        <v>501</v>
      </c>
      <c r="I13" s="364">
        <f t="shared" si="1"/>
        <v>20.04</v>
      </c>
      <c r="J13" s="341">
        <v>38</v>
      </c>
      <c r="K13" s="341">
        <v>10</v>
      </c>
      <c r="L13" s="341">
        <v>48</v>
      </c>
      <c r="M13" s="341">
        <v>119</v>
      </c>
    </row>
    <row r="14" spans="1:13" ht="16.5">
      <c r="A14" s="39"/>
      <c r="B14" s="83" t="s">
        <v>166</v>
      </c>
      <c r="C14" s="331">
        <f>'101-1(G)'!E14+'101-2(G)'!E14</f>
        <v>27</v>
      </c>
      <c r="D14" s="360">
        <f>'101-1(G)'!F14+'101-2(G)'!F14</f>
        <v>4</v>
      </c>
      <c r="E14" s="360">
        <f>'101-1(G)'!G14+'101-2(G)'!G14</f>
        <v>23</v>
      </c>
      <c r="F14" s="360">
        <f>'101-1(G)'!H14+'101-2(G)'!H14</f>
        <v>2</v>
      </c>
      <c r="G14" s="386">
        <f t="shared" si="0"/>
        <v>0.07407407407407407</v>
      </c>
      <c r="H14" s="341">
        <f>'101-1(G)'!T14+'101-2(G)'!T14</f>
        <v>582</v>
      </c>
      <c r="I14" s="364">
        <f t="shared" si="1"/>
        <v>21.555555555555557</v>
      </c>
      <c r="J14" s="341">
        <v>18</v>
      </c>
      <c r="K14" s="341">
        <v>30</v>
      </c>
      <c r="L14" s="341">
        <v>48</v>
      </c>
      <c r="M14" s="341">
        <v>157</v>
      </c>
    </row>
    <row r="15" spans="1:13" ht="33">
      <c r="A15" s="39"/>
      <c r="B15" s="83" t="s">
        <v>167</v>
      </c>
      <c r="C15" s="331">
        <f>'101-1(G)'!E15+'101-2(G)'!E15</f>
        <v>0</v>
      </c>
      <c r="D15" s="360">
        <f>'101-1(G)'!F15+'101-2(G)'!F15</f>
        <v>0</v>
      </c>
      <c r="E15" s="360">
        <f>'101-1(G)'!G15+'101-2(G)'!G15</f>
        <v>0</v>
      </c>
      <c r="F15" s="360">
        <f>'101-1(G)'!H15+'101-2(G)'!H15</f>
        <v>0</v>
      </c>
      <c r="G15" s="386">
        <v>0</v>
      </c>
      <c r="H15" s="341">
        <f>'101-1(G)'!T15+'101-2(G)'!T15</f>
        <v>0</v>
      </c>
      <c r="I15" s="364">
        <v>0</v>
      </c>
      <c r="J15" s="341">
        <v>18</v>
      </c>
      <c r="K15" s="341">
        <v>30</v>
      </c>
      <c r="L15" s="341">
        <v>48</v>
      </c>
      <c r="M15" s="341">
        <v>0</v>
      </c>
    </row>
    <row r="16" spans="1:13" ht="16.5">
      <c r="A16" s="39"/>
      <c r="B16" s="83" t="s">
        <v>168</v>
      </c>
      <c r="C16" s="331">
        <f>'101-1(G)'!E16+'101-2(G)'!E16</f>
        <v>22</v>
      </c>
      <c r="D16" s="360">
        <f>'101-1(G)'!F16+'101-2(G)'!F16</f>
        <v>7</v>
      </c>
      <c r="E16" s="360">
        <f>'101-1(G)'!G16+'101-2(G)'!G16</f>
        <v>15</v>
      </c>
      <c r="F16" s="360">
        <f>'101-1(G)'!H16+'101-2(G)'!H16</f>
        <v>0</v>
      </c>
      <c r="G16" s="386">
        <f t="shared" si="0"/>
        <v>0</v>
      </c>
      <c r="H16" s="341">
        <f>'101-1(G)'!T16+'101-2(G)'!T16</f>
        <v>384</v>
      </c>
      <c r="I16" s="364">
        <f t="shared" si="1"/>
        <v>17.454545454545453</v>
      </c>
      <c r="J16" s="341">
        <v>29</v>
      </c>
      <c r="K16" s="341">
        <v>22</v>
      </c>
      <c r="L16" s="341">
        <v>51</v>
      </c>
      <c r="M16" s="341">
        <v>82</v>
      </c>
    </row>
    <row r="17" spans="1:13" ht="16.5">
      <c r="A17" s="39"/>
      <c r="B17" s="83" t="s">
        <v>169</v>
      </c>
      <c r="C17" s="331">
        <f>'101-1(G)'!E17+'101-2(G)'!E17</f>
        <v>12</v>
      </c>
      <c r="D17" s="360">
        <f>'101-1(G)'!F17+'101-2(G)'!F17</f>
        <v>3</v>
      </c>
      <c r="E17" s="360">
        <f>'101-1(G)'!G17+'101-2(G)'!G17</f>
        <v>9</v>
      </c>
      <c r="F17" s="360">
        <f>'101-1(G)'!H17+'101-2(G)'!H17</f>
        <v>2</v>
      </c>
      <c r="G17" s="386">
        <f t="shared" si="0"/>
        <v>0.16666666666666666</v>
      </c>
      <c r="H17" s="341">
        <f>'101-1(G)'!T17+'101-2(G)'!T17</f>
        <v>290</v>
      </c>
      <c r="I17" s="364">
        <f t="shared" si="1"/>
        <v>24.166666666666668</v>
      </c>
      <c r="J17" s="341">
        <v>11</v>
      </c>
      <c r="K17" s="341">
        <v>24</v>
      </c>
      <c r="L17" s="341">
        <v>35</v>
      </c>
      <c r="M17" s="341">
        <v>128</v>
      </c>
    </row>
    <row r="18" spans="1:13" ht="16.5">
      <c r="A18" s="39"/>
      <c r="B18" s="83" t="s">
        <v>170</v>
      </c>
      <c r="C18" s="331">
        <f>'101-1(G)'!E18+'101-2(G)'!E18</f>
        <v>23</v>
      </c>
      <c r="D18" s="360">
        <f>'101-1(G)'!F18+'101-2(G)'!F18</f>
        <v>9</v>
      </c>
      <c r="E18" s="360">
        <f>'101-1(G)'!G18+'101-2(G)'!G18</f>
        <v>14</v>
      </c>
      <c r="F18" s="360">
        <f>'101-1(G)'!H18+'101-2(G)'!H18</f>
        <v>0</v>
      </c>
      <c r="G18" s="386">
        <f t="shared" si="0"/>
        <v>0</v>
      </c>
      <c r="H18" s="341">
        <f>'101-1(G)'!T18+'101-2(G)'!T18</f>
        <v>293</v>
      </c>
      <c r="I18" s="364">
        <f t="shared" si="1"/>
        <v>12.73913043478261</v>
      </c>
      <c r="J18" s="341">
        <v>24</v>
      </c>
      <c r="K18" s="341">
        <v>24</v>
      </c>
      <c r="L18" s="341">
        <v>48</v>
      </c>
      <c r="M18" s="341">
        <v>101</v>
      </c>
    </row>
    <row r="19" spans="1:13" ht="16.5">
      <c r="A19" s="39"/>
      <c r="B19" s="88" t="s">
        <v>171</v>
      </c>
      <c r="C19" s="331">
        <f>'101-1(G)'!E19+'101-2(G)'!E19</f>
        <v>15</v>
      </c>
      <c r="D19" s="360">
        <f>'101-1(G)'!F19+'101-2(G)'!F19</f>
        <v>9</v>
      </c>
      <c r="E19" s="360">
        <f>'101-1(G)'!G19+'101-2(G)'!G19</f>
        <v>6</v>
      </c>
      <c r="F19" s="360">
        <f>'101-1(G)'!H19+'101-2(G)'!H19</f>
        <v>0</v>
      </c>
      <c r="G19" s="386">
        <f t="shared" si="0"/>
        <v>0</v>
      </c>
      <c r="H19" s="341">
        <f>'101-1(G)'!T19+'101-2(G)'!T19</f>
        <v>81</v>
      </c>
      <c r="I19" s="364">
        <f t="shared" si="1"/>
        <v>5.4</v>
      </c>
      <c r="J19" s="341">
        <v>21</v>
      </c>
      <c r="K19" s="341">
        <v>15</v>
      </c>
      <c r="L19" s="341">
        <v>36</v>
      </c>
      <c r="M19" s="341">
        <v>38</v>
      </c>
    </row>
    <row r="20" spans="1:13" ht="16.5">
      <c r="A20" s="371"/>
      <c r="B20" s="350" t="s">
        <v>102</v>
      </c>
      <c r="C20" s="373">
        <f>'101-1(G)'!E20+'101-2(G)'!E20</f>
        <v>147</v>
      </c>
      <c r="D20" s="360">
        <f>'101-1(G)'!F20+'101-2(G)'!F20</f>
        <v>55</v>
      </c>
      <c r="E20" s="360">
        <f>'101-1(G)'!G20+'101-2(G)'!G20</f>
        <v>92</v>
      </c>
      <c r="F20" s="360">
        <f>'101-1(G)'!H20+'101-2(G)'!H20</f>
        <v>7</v>
      </c>
      <c r="G20" s="386">
        <f t="shared" si="0"/>
        <v>0.047619047619047616</v>
      </c>
      <c r="H20" s="358">
        <f>'101-1(G)'!T20+'101-2(G)'!T20</f>
        <v>2611</v>
      </c>
      <c r="I20" s="359">
        <f t="shared" si="1"/>
        <v>17.761904761904763</v>
      </c>
      <c r="J20" s="358"/>
      <c r="K20" s="358"/>
      <c r="L20" s="358"/>
      <c r="M20" s="341"/>
    </row>
    <row r="21" spans="1:13" ht="16.5">
      <c r="A21" s="39" t="s">
        <v>103</v>
      </c>
      <c r="B21" s="72" t="s">
        <v>172</v>
      </c>
      <c r="C21" s="331">
        <f>'101-1(G)'!E21+'101-2(G)'!E21</f>
        <v>13</v>
      </c>
      <c r="D21" s="360">
        <f>'101-1(G)'!F21+'101-2(G)'!F21</f>
        <v>4</v>
      </c>
      <c r="E21" s="360">
        <f>'101-1(G)'!G21+'101-2(G)'!G21</f>
        <v>9</v>
      </c>
      <c r="F21" s="360">
        <f>'101-1(G)'!H21+'101-2(G)'!H21</f>
        <v>4</v>
      </c>
      <c r="G21" s="386">
        <f t="shared" si="0"/>
        <v>0.3076923076923077</v>
      </c>
      <c r="H21" s="341">
        <f>'101-1(G)'!T21+'101-2(G)'!T21</f>
        <v>91</v>
      </c>
      <c r="I21" s="364">
        <f t="shared" si="1"/>
        <v>7</v>
      </c>
      <c r="J21" s="341">
        <v>10</v>
      </c>
      <c r="K21" s="341">
        <v>24</v>
      </c>
      <c r="L21" s="341">
        <v>34</v>
      </c>
      <c r="M21" s="341">
        <v>37</v>
      </c>
    </row>
    <row r="22" spans="1:13" ht="16.5">
      <c r="A22" s="39" t="s">
        <v>105</v>
      </c>
      <c r="B22" s="72" t="s">
        <v>173</v>
      </c>
      <c r="C22" s="331">
        <f>'101-1(G)'!E22+'101-2(G)'!E22</f>
        <v>12</v>
      </c>
      <c r="D22" s="360">
        <f>'101-1(G)'!F22+'101-2(G)'!F22</f>
        <v>7</v>
      </c>
      <c r="E22" s="360">
        <f>'101-1(G)'!G22+'101-2(G)'!G22</f>
        <v>5</v>
      </c>
      <c r="F22" s="360">
        <f>'101-1(G)'!H22+'101-2(G)'!H22</f>
        <v>4</v>
      </c>
      <c r="G22" s="386">
        <f t="shared" si="0"/>
        <v>0.3333333333333333</v>
      </c>
      <c r="H22" s="341">
        <f>'101-1(G)'!T22+'101-2(G)'!T22</f>
        <v>70</v>
      </c>
      <c r="I22" s="364">
        <f t="shared" si="1"/>
        <v>5.833333333333333</v>
      </c>
      <c r="J22" s="341">
        <v>10</v>
      </c>
      <c r="K22" s="341">
        <v>20</v>
      </c>
      <c r="L22" s="341">
        <v>30</v>
      </c>
      <c r="M22" s="341">
        <v>23</v>
      </c>
    </row>
    <row r="23" spans="1:13" ht="16.5">
      <c r="A23" s="39"/>
      <c r="B23" s="83" t="s">
        <v>174</v>
      </c>
      <c r="C23" s="331">
        <f>'101-1(G)'!E23+'101-2(G)'!E23</f>
        <v>35</v>
      </c>
      <c r="D23" s="360">
        <f>'101-1(G)'!F23+'101-2(G)'!F23</f>
        <v>19</v>
      </c>
      <c r="E23" s="360">
        <f>'101-1(G)'!G23+'101-2(G)'!G23</f>
        <v>16</v>
      </c>
      <c r="F23" s="360">
        <f>'101-1(G)'!H23+'101-2(G)'!H23</f>
        <v>12</v>
      </c>
      <c r="G23" s="386">
        <f t="shared" si="0"/>
        <v>0.34285714285714286</v>
      </c>
      <c r="H23" s="341">
        <f>'101-1(G)'!T23+'101-2(G)'!T23</f>
        <v>307</v>
      </c>
      <c r="I23" s="364">
        <f t="shared" si="1"/>
        <v>8.771428571428572</v>
      </c>
      <c r="J23" s="341">
        <v>16</v>
      </c>
      <c r="K23" s="341">
        <v>14</v>
      </c>
      <c r="L23" s="341">
        <v>30</v>
      </c>
      <c r="M23" s="341">
        <v>131</v>
      </c>
    </row>
    <row r="24" spans="1:13" ht="16.5">
      <c r="A24" s="39"/>
      <c r="B24" s="83" t="s">
        <v>175</v>
      </c>
      <c r="C24" s="331">
        <f>'101-1(G)'!E24+'101-2(G)'!E24</f>
        <v>38</v>
      </c>
      <c r="D24" s="360">
        <f>'101-1(G)'!F24+'101-2(G)'!F24</f>
        <v>12</v>
      </c>
      <c r="E24" s="360">
        <f>'101-1(G)'!G24+'101-2(G)'!G24</f>
        <v>26</v>
      </c>
      <c r="F24" s="360">
        <f>'101-1(G)'!H24+'101-2(G)'!H24</f>
        <v>8</v>
      </c>
      <c r="G24" s="386">
        <f t="shared" si="0"/>
        <v>0.21052631578947367</v>
      </c>
      <c r="H24" s="341">
        <f>'101-1(G)'!T24+'101-2(G)'!T24</f>
        <v>332</v>
      </c>
      <c r="I24" s="364">
        <f t="shared" si="1"/>
        <v>8.736842105263158</v>
      </c>
      <c r="J24" s="341">
        <v>13</v>
      </c>
      <c r="K24" s="341">
        <v>17</v>
      </c>
      <c r="L24" s="341">
        <v>30</v>
      </c>
      <c r="M24" s="341">
        <v>119</v>
      </c>
    </row>
    <row r="25" spans="1:13" ht="16.5">
      <c r="A25" s="39"/>
      <c r="B25" s="83" t="s">
        <v>176</v>
      </c>
      <c r="C25" s="331">
        <f>'101-1(G)'!E25+'101-2(G)'!E25</f>
        <v>56</v>
      </c>
      <c r="D25" s="360">
        <f>'101-1(G)'!F25+'101-2(G)'!F25</f>
        <v>16</v>
      </c>
      <c r="E25" s="360">
        <f>'101-1(G)'!G25+'101-2(G)'!G25</f>
        <v>40</v>
      </c>
      <c r="F25" s="360">
        <f>'101-1(G)'!H25+'101-2(G)'!H25</f>
        <v>35</v>
      </c>
      <c r="G25" s="386">
        <f t="shared" si="0"/>
        <v>0.625</v>
      </c>
      <c r="H25" s="341">
        <f>'101-1(G)'!T25+'101-2(G)'!T25</f>
        <v>279</v>
      </c>
      <c r="I25" s="364">
        <f t="shared" si="1"/>
        <v>4.982142857142857</v>
      </c>
      <c r="J25" s="341">
        <v>10</v>
      </c>
      <c r="K25" s="341">
        <v>20</v>
      </c>
      <c r="L25" s="341">
        <v>30</v>
      </c>
      <c r="M25" s="341">
        <v>121</v>
      </c>
    </row>
    <row r="26" spans="1:13" ht="16.5">
      <c r="A26" s="39"/>
      <c r="B26" s="83" t="s">
        <v>177</v>
      </c>
      <c r="C26" s="331">
        <f>'101-1(G)'!E26+'101-2(G)'!E26</f>
        <v>21</v>
      </c>
      <c r="D26" s="360">
        <f>'101-1(G)'!F26+'101-2(G)'!F26</f>
        <v>11</v>
      </c>
      <c r="E26" s="360">
        <f>'101-1(G)'!G26+'101-2(G)'!G26</f>
        <v>10</v>
      </c>
      <c r="F26" s="360">
        <f>'101-1(G)'!H26+'101-2(G)'!H26</f>
        <v>1</v>
      </c>
      <c r="G26" s="386">
        <f t="shared" si="0"/>
        <v>0.047619047619047616</v>
      </c>
      <c r="H26" s="341">
        <f>'101-1(G)'!T26+'101-2(G)'!T26</f>
        <v>292</v>
      </c>
      <c r="I26" s="364">
        <f t="shared" si="1"/>
        <v>13.904761904761905</v>
      </c>
      <c r="J26" s="341">
        <v>21</v>
      </c>
      <c r="K26" s="341">
        <v>18</v>
      </c>
      <c r="L26" s="341">
        <v>39</v>
      </c>
      <c r="M26" s="341">
        <v>90</v>
      </c>
    </row>
    <row r="27" spans="1:13" ht="16.5">
      <c r="A27" s="39"/>
      <c r="B27" s="83" t="s">
        <v>178</v>
      </c>
      <c r="C27" s="331">
        <f>'101-1(G)'!E27+'101-2(G)'!E27</f>
        <v>42</v>
      </c>
      <c r="D27" s="360">
        <f>'101-1(G)'!F27+'101-2(G)'!F27</f>
        <v>4</v>
      </c>
      <c r="E27" s="360">
        <f>'101-1(G)'!G27+'101-2(G)'!G27</f>
        <v>38</v>
      </c>
      <c r="F27" s="360">
        <f>'101-1(G)'!H27+'101-2(G)'!H27</f>
        <v>4</v>
      </c>
      <c r="G27" s="386">
        <f t="shared" si="0"/>
        <v>0.09523809523809523</v>
      </c>
      <c r="H27" s="341">
        <f>'101-1(G)'!T27+'101-2(G)'!T27</f>
        <v>385</v>
      </c>
      <c r="I27" s="364">
        <f t="shared" si="1"/>
        <v>9.166666666666666</v>
      </c>
      <c r="J27" s="341">
        <v>10</v>
      </c>
      <c r="K27" s="341">
        <v>20</v>
      </c>
      <c r="L27" s="341">
        <v>30</v>
      </c>
      <c r="M27" s="341">
        <v>88</v>
      </c>
    </row>
    <row r="28" spans="1:13" ht="16.5">
      <c r="A28" s="39"/>
      <c r="B28" s="83" t="s">
        <v>179</v>
      </c>
      <c r="C28" s="331">
        <f>'101-1(G)'!E28+'101-2(G)'!E28</f>
        <v>37</v>
      </c>
      <c r="D28" s="360">
        <f>'101-1(G)'!F28+'101-2(G)'!F28</f>
        <v>8</v>
      </c>
      <c r="E28" s="360">
        <f>'101-1(G)'!G28+'101-2(G)'!G28</f>
        <v>29</v>
      </c>
      <c r="F28" s="360">
        <f>'101-1(G)'!H28+'101-2(G)'!H28</f>
        <v>8</v>
      </c>
      <c r="G28" s="386">
        <f t="shared" si="0"/>
        <v>0.21621621621621623</v>
      </c>
      <c r="H28" s="341">
        <f>'101-1(G)'!T28+'101-2(G)'!T28</f>
        <v>198</v>
      </c>
      <c r="I28" s="364">
        <f t="shared" si="1"/>
        <v>5.351351351351352</v>
      </c>
      <c r="J28" s="341">
        <v>10</v>
      </c>
      <c r="K28" s="341">
        <v>20</v>
      </c>
      <c r="L28" s="341">
        <v>30</v>
      </c>
      <c r="M28" s="341">
        <v>78</v>
      </c>
    </row>
    <row r="29" spans="1:13" ht="16.5">
      <c r="A29" s="39"/>
      <c r="B29" s="83" t="s">
        <v>180</v>
      </c>
      <c r="C29" s="331">
        <f>'101-1(G)'!E29+'101-2(G)'!E29</f>
        <v>67</v>
      </c>
      <c r="D29" s="360">
        <f>'101-1(G)'!F29+'101-2(G)'!F29</f>
        <v>20</v>
      </c>
      <c r="E29" s="360">
        <f>'101-1(G)'!G29+'101-2(G)'!G29</f>
        <v>47</v>
      </c>
      <c r="F29" s="360">
        <f>'101-1(G)'!H29+'101-2(G)'!H29</f>
        <v>30</v>
      </c>
      <c r="G29" s="386">
        <f t="shared" si="0"/>
        <v>0.44776119402985076</v>
      </c>
      <c r="H29" s="341">
        <f>'101-1(G)'!T29+'101-2(G)'!T29</f>
        <v>459</v>
      </c>
      <c r="I29" s="364">
        <f t="shared" si="1"/>
        <v>6.850746268656716</v>
      </c>
      <c r="J29" s="341">
        <v>10</v>
      </c>
      <c r="K29" s="341">
        <v>20</v>
      </c>
      <c r="L29" s="341">
        <v>30</v>
      </c>
      <c r="M29" s="341">
        <v>149</v>
      </c>
    </row>
    <row r="30" spans="1:13" ht="16.5">
      <c r="A30" s="39"/>
      <c r="B30" s="83" t="s">
        <v>181</v>
      </c>
      <c r="C30" s="331">
        <f>'101-1(G)'!E30+'101-2(G)'!E30</f>
        <v>55</v>
      </c>
      <c r="D30" s="360">
        <f>'101-1(G)'!F30+'101-2(G)'!F30</f>
        <v>39</v>
      </c>
      <c r="E30" s="360">
        <f>'101-1(G)'!G30+'101-2(G)'!G30</f>
        <v>16</v>
      </c>
      <c r="F30" s="360">
        <f>'101-1(G)'!H30+'101-2(G)'!H30</f>
        <v>39</v>
      </c>
      <c r="G30" s="386">
        <f t="shared" si="0"/>
        <v>0.7090909090909091</v>
      </c>
      <c r="H30" s="341">
        <f>'101-1(G)'!T30+'101-2(G)'!T30</f>
        <v>319</v>
      </c>
      <c r="I30" s="364">
        <f t="shared" si="1"/>
        <v>5.8</v>
      </c>
      <c r="J30" s="341">
        <v>14</v>
      </c>
      <c r="K30" s="341">
        <v>20</v>
      </c>
      <c r="L30" s="341">
        <v>34</v>
      </c>
      <c r="M30" s="341">
        <v>96</v>
      </c>
    </row>
    <row r="31" spans="1:13" ht="16.5">
      <c r="A31" s="39"/>
      <c r="B31" s="83" t="s">
        <v>182</v>
      </c>
      <c r="C31" s="331">
        <f>'101-1(G)'!E31+'101-2(G)'!E31</f>
        <v>44</v>
      </c>
      <c r="D31" s="360">
        <f>'101-1(G)'!F31+'101-2(G)'!F31</f>
        <v>3</v>
      </c>
      <c r="E31" s="360">
        <f>'101-1(G)'!G31+'101-2(G)'!G31</f>
        <v>41</v>
      </c>
      <c r="F31" s="360">
        <f>'101-1(G)'!H31+'101-2(G)'!H31</f>
        <v>12</v>
      </c>
      <c r="G31" s="386">
        <f t="shared" si="0"/>
        <v>0.2727272727272727</v>
      </c>
      <c r="H31" s="341">
        <f>'101-1(G)'!T31+'101-2(G)'!T31</f>
        <v>324</v>
      </c>
      <c r="I31" s="364">
        <f t="shared" si="1"/>
        <v>7.363636363636363</v>
      </c>
      <c r="J31" s="341">
        <v>8</v>
      </c>
      <c r="K31" s="341">
        <v>22</v>
      </c>
      <c r="L31" s="341">
        <v>30</v>
      </c>
      <c r="M31" s="341">
        <v>96</v>
      </c>
    </row>
    <row r="32" spans="1:13" ht="16.5">
      <c r="A32" s="39"/>
      <c r="B32" s="83" t="s">
        <v>183</v>
      </c>
      <c r="C32" s="331">
        <f>'101-1(G)'!E32+'101-2(G)'!E32</f>
        <v>65</v>
      </c>
      <c r="D32" s="360">
        <f>'101-1(G)'!F32+'101-2(G)'!F32</f>
        <v>16</v>
      </c>
      <c r="E32" s="360">
        <f>'101-1(G)'!G32+'101-2(G)'!G32</f>
        <v>49</v>
      </c>
      <c r="F32" s="360">
        <f>'101-1(G)'!H32+'101-2(G)'!H32</f>
        <v>28</v>
      </c>
      <c r="G32" s="386">
        <f t="shared" si="0"/>
        <v>0.4307692307692308</v>
      </c>
      <c r="H32" s="341">
        <f>'101-1(G)'!T32+'101-2(G)'!T32</f>
        <v>494</v>
      </c>
      <c r="I32" s="364">
        <f t="shared" si="1"/>
        <v>7.6</v>
      </c>
      <c r="J32" s="341">
        <v>18</v>
      </c>
      <c r="K32" s="341">
        <v>12</v>
      </c>
      <c r="L32" s="341">
        <v>30</v>
      </c>
      <c r="M32" s="341">
        <v>120</v>
      </c>
    </row>
    <row r="33" spans="1:13" ht="16.5">
      <c r="A33" s="39"/>
      <c r="B33" s="83" t="s">
        <v>184</v>
      </c>
      <c r="C33" s="331">
        <f>'101-1(G)'!E33+'101-2(G)'!E33</f>
        <v>28</v>
      </c>
      <c r="D33" s="360">
        <f>'101-1(G)'!F33+'101-2(G)'!F33</f>
        <v>5</v>
      </c>
      <c r="E33" s="360">
        <f>'101-1(G)'!G33+'101-2(G)'!G33</f>
        <v>23</v>
      </c>
      <c r="F33" s="360">
        <f>'101-1(G)'!H33+'101-2(G)'!H33</f>
        <v>4</v>
      </c>
      <c r="G33" s="386">
        <f t="shared" si="0"/>
        <v>0.14285714285714285</v>
      </c>
      <c r="H33" s="341">
        <f>'101-1(G)'!T33+'101-2(G)'!T33</f>
        <v>431</v>
      </c>
      <c r="I33" s="364">
        <f t="shared" si="1"/>
        <v>15.392857142857142</v>
      </c>
      <c r="J33" s="341">
        <v>13</v>
      </c>
      <c r="K33" s="341">
        <v>17</v>
      </c>
      <c r="L33" s="341">
        <v>30</v>
      </c>
      <c r="M33" s="341">
        <v>131</v>
      </c>
    </row>
    <row r="34" spans="1:13" ht="16.5">
      <c r="A34" s="39"/>
      <c r="B34" s="83" t="s">
        <v>185</v>
      </c>
      <c r="C34" s="331">
        <f>'101-1(G)'!E34+'101-2(G)'!E34</f>
        <v>89</v>
      </c>
      <c r="D34" s="360">
        <f>'101-1(G)'!F34+'101-2(G)'!F34</f>
        <v>31</v>
      </c>
      <c r="E34" s="360">
        <f>'101-1(G)'!G34+'101-2(G)'!G34</f>
        <v>58</v>
      </c>
      <c r="F34" s="360">
        <f>'101-1(G)'!H34+'101-2(G)'!H34</f>
        <v>53</v>
      </c>
      <c r="G34" s="386">
        <f t="shared" si="0"/>
        <v>0.5955056179775281</v>
      </c>
      <c r="H34" s="341">
        <f>'101-1(G)'!T34+'101-2(G)'!T34</f>
        <v>891</v>
      </c>
      <c r="I34" s="364">
        <f t="shared" si="1"/>
        <v>10.01123595505618</v>
      </c>
      <c r="J34" s="341">
        <v>11</v>
      </c>
      <c r="K34" s="341">
        <v>19</v>
      </c>
      <c r="L34" s="341">
        <v>30</v>
      </c>
      <c r="M34" s="341">
        <v>178</v>
      </c>
    </row>
    <row r="35" spans="1:13" ht="16.5">
      <c r="A35" s="39"/>
      <c r="B35" s="88" t="s">
        <v>186</v>
      </c>
      <c r="C35" s="331">
        <f>'101-1(G)'!E35+'101-2(G)'!E35</f>
        <v>24</v>
      </c>
      <c r="D35" s="360">
        <f>'101-1(G)'!F35+'101-2(G)'!F35</f>
        <v>4</v>
      </c>
      <c r="E35" s="360">
        <f>'101-1(G)'!G35+'101-2(G)'!G35</f>
        <v>20</v>
      </c>
      <c r="F35" s="360">
        <f>'101-1(G)'!H35+'101-2(G)'!H35</f>
        <v>4</v>
      </c>
      <c r="G35" s="386">
        <f t="shared" si="0"/>
        <v>0.16666666666666666</v>
      </c>
      <c r="H35" s="341">
        <f>'101-1(G)'!T35+'101-2(G)'!T35</f>
        <v>229</v>
      </c>
      <c r="I35" s="364">
        <f t="shared" si="1"/>
        <v>9.541666666666666</v>
      </c>
      <c r="J35" s="341">
        <v>10</v>
      </c>
      <c r="K35" s="341">
        <v>24</v>
      </c>
      <c r="L35" s="341">
        <v>34</v>
      </c>
      <c r="M35" s="341">
        <v>60</v>
      </c>
    </row>
    <row r="36" spans="1:13" ht="16.5">
      <c r="A36" s="371"/>
      <c r="B36" s="350" t="s">
        <v>120</v>
      </c>
      <c r="C36" s="373">
        <f>'101-1(G)'!E36+'101-2(G)'!E36</f>
        <v>626</v>
      </c>
      <c r="D36" s="360">
        <f>'101-1(G)'!F36+'101-2(G)'!F36</f>
        <v>199</v>
      </c>
      <c r="E36" s="360">
        <f>'101-1(G)'!G36+'101-2(G)'!G36</f>
        <v>427</v>
      </c>
      <c r="F36" s="360">
        <f>'101-1(G)'!H36+'101-2(G)'!H36</f>
        <v>246</v>
      </c>
      <c r="G36" s="386">
        <f t="shared" si="0"/>
        <v>0.3929712460063898</v>
      </c>
      <c r="H36" s="358">
        <f>'101-1(G)'!T36+'101-2(G)'!T36</f>
        <v>5101</v>
      </c>
      <c r="I36" s="359">
        <f t="shared" si="1"/>
        <v>8.148562300319488</v>
      </c>
      <c r="J36" s="358"/>
      <c r="K36" s="358"/>
      <c r="L36" s="358"/>
      <c r="M36" s="341"/>
    </row>
    <row r="37" spans="1:13" ht="16.5">
      <c r="A37" s="39" t="s">
        <v>121</v>
      </c>
      <c r="B37" s="375" t="s">
        <v>187</v>
      </c>
      <c r="C37" s="331">
        <f>'101-1(G)'!E37+'101-2(G)'!E37</f>
        <v>15</v>
      </c>
      <c r="D37" s="360">
        <f>'101-1(G)'!F37+'101-2(G)'!F37</f>
        <v>12</v>
      </c>
      <c r="E37" s="360">
        <f>'101-1(G)'!G37+'101-2(G)'!G37</f>
        <v>3</v>
      </c>
      <c r="F37" s="360">
        <f>'101-1(G)'!H37+'101-2(G)'!H37</f>
        <v>10</v>
      </c>
      <c r="G37" s="386">
        <f t="shared" si="0"/>
        <v>0.6666666666666666</v>
      </c>
      <c r="H37" s="341">
        <f>'101-1(G)'!T37+'101-2(G)'!T37</f>
        <v>139</v>
      </c>
      <c r="I37" s="364">
        <f t="shared" si="1"/>
        <v>9.266666666666667</v>
      </c>
      <c r="J37" s="341">
        <v>18</v>
      </c>
      <c r="K37" s="341">
        <v>12</v>
      </c>
      <c r="L37" s="341">
        <v>30</v>
      </c>
      <c r="M37" s="341">
        <v>61</v>
      </c>
    </row>
    <row r="38" spans="1:13" ht="16.5">
      <c r="A38" s="39" t="s">
        <v>123</v>
      </c>
      <c r="B38" s="83" t="s">
        <v>188</v>
      </c>
      <c r="C38" s="331">
        <f>'101-1(G)'!E38+'101-2(G)'!E38</f>
        <v>6</v>
      </c>
      <c r="D38" s="360">
        <f>'101-1(G)'!F38+'101-2(G)'!F38</f>
        <v>2</v>
      </c>
      <c r="E38" s="360">
        <f>'101-1(G)'!G38+'101-2(G)'!G38</f>
        <v>4</v>
      </c>
      <c r="F38" s="360">
        <f>'101-1(G)'!H38+'101-2(G)'!H38</f>
        <v>2</v>
      </c>
      <c r="G38" s="386">
        <f t="shared" si="0"/>
        <v>0.3333333333333333</v>
      </c>
      <c r="H38" s="341">
        <f>'101-1(G)'!T38+'101-2(G)'!T38</f>
        <v>125</v>
      </c>
      <c r="I38" s="364">
        <f t="shared" si="1"/>
        <v>20.833333333333332</v>
      </c>
      <c r="J38" s="341">
        <v>6</v>
      </c>
      <c r="K38" s="341">
        <v>27</v>
      </c>
      <c r="L38" s="341">
        <v>33</v>
      </c>
      <c r="M38" s="341">
        <v>75</v>
      </c>
    </row>
    <row r="39" spans="1:13" ht="16.5">
      <c r="A39" s="39"/>
      <c r="B39" s="83" t="s">
        <v>189</v>
      </c>
      <c r="C39" s="331">
        <f>'101-1(G)'!E39+'101-2(G)'!E39</f>
        <v>83</v>
      </c>
      <c r="D39" s="360">
        <f>'101-1(G)'!F39+'101-2(G)'!F39</f>
        <v>11</v>
      </c>
      <c r="E39" s="360">
        <f>'101-1(G)'!G39+'101-2(G)'!G39</f>
        <v>72</v>
      </c>
      <c r="F39" s="360">
        <f>'101-1(G)'!H39+'101-2(G)'!H39</f>
        <v>55</v>
      </c>
      <c r="G39" s="386">
        <f t="shared" si="0"/>
        <v>0.6626506024096386</v>
      </c>
      <c r="H39" s="341">
        <f>'101-1(G)'!T39+'101-2(G)'!T39</f>
        <v>1071</v>
      </c>
      <c r="I39" s="364">
        <f t="shared" si="1"/>
        <v>12.903614457831326</v>
      </c>
      <c r="J39" s="341">
        <v>9</v>
      </c>
      <c r="K39" s="341">
        <v>21</v>
      </c>
      <c r="L39" s="341">
        <v>30</v>
      </c>
      <c r="M39" s="341">
        <v>278</v>
      </c>
    </row>
    <row r="40" spans="1:13" ht="16.5">
      <c r="A40" s="39"/>
      <c r="B40" s="83" t="s">
        <v>190</v>
      </c>
      <c r="C40" s="331">
        <f>'101-1(G)'!E40+'101-2(G)'!E40</f>
        <v>35</v>
      </c>
      <c r="D40" s="360">
        <f>'101-1(G)'!F40+'101-2(G)'!F40</f>
        <v>8</v>
      </c>
      <c r="E40" s="360">
        <f>'101-1(G)'!G40+'101-2(G)'!G40</f>
        <v>27</v>
      </c>
      <c r="F40" s="360">
        <f>'101-1(G)'!H40+'101-2(G)'!H40</f>
        <v>10</v>
      </c>
      <c r="G40" s="386">
        <f t="shared" si="0"/>
        <v>0.2857142857142857</v>
      </c>
      <c r="H40" s="341">
        <f>'101-1(G)'!T40+'101-2(G)'!T40</f>
        <v>684</v>
      </c>
      <c r="I40" s="364">
        <f t="shared" si="1"/>
        <v>19.542857142857144</v>
      </c>
      <c r="J40" s="341">
        <v>6</v>
      </c>
      <c r="K40" s="341">
        <v>24</v>
      </c>
      <c r="L40" s="341">
        <v>30</v>
      </c>
      <c r="M40" s="341">
        <v>60</v>
      </c>
    </row>
    <row r="41" spans="1:13" ht="16.5">
      <c r="A41" s="39"/>
      <c r="B41" s="83" t="s">
        <v>191</v>
      </c>
      <c r="C41" s="331">
        <f>'101-1(G)'!E41+'101-2(G)'!E41</f>
        <v>31</v>
      </c>
      <c r="D41" s="360">
        <f>'101-1(G)'!F41+'101-2(G)'!F41</f>
        <v>21</v>
      </c>
      <c r="E41" s="360">
        <f>'101-1(G)'!G41+'101-2(G)'!G41</f>
        <v>10</v>
      </c>
      <c r="F41" s="360">
        <f>'101-1(G)'!H41+'101-2(G)'!H41</f>
        <v>20</v>
      </c>
      <c r="G41" s="386">
        <f t="shared" si="0"/>
        <v>0.6451612903225806</v>
      </c>
      <c r="H41" s="341">
        <f>'101-1(G)'!T41+'101-2(G)'!T41</f>
        <v>419</v>
      </c>
      <c r="I41" s="364">
        <f t="shared" si="1"/>
        <v>13.516129032258064</v>
      </c>
      <c r="J41" s="341">
        <v>15</v>
      </c>
      <c r="K41" s="341">
        <v>15</v>
      </c>
      <c r="L41" s="341">
        <v>30</v>
      </c>
      <c r="M41" s="341">
        <v>126</v>
      </c>
    </row>
    <row r="42" spans="1:13" ht="33">
      <c r="A42" s="39"/>
      <c r="B42" s="83" t="s">
        <v>192</v>
      </c>
      <c r="C42" s="331">
        <f>'101-1(G)'!E42+'101-2(G)'!E42</f>
        <v>7</v>
      </c>
      <c r="D42" s="360">
        <f>'101-1(G)'!F42+'101-2(G)'!F42</f>
        <v>7</v>
      </c>
      <c r="E42" s="360">
        <f>'101-1(G)'!G42+'101-2(G)'!G42</f>
        <v>0</v>
      </c>
      <c r="F42" s="360">
        <f>'101-1(G)'!H42+'101-2(G)'!H42</f>
        <v>6</v>
      </c>
      <c r="G42" s="386">
        <f t="shared" si="0"/>
        <v>0.8571428571428571</v>
      </c>
      <c r="H42" s="341">
        <f>'101-1(G)'!T42+'101-2(G)'!T42</f>
        <v>8</v>
      </c>
      <c r="I42" s="364">
        <f t="shared" si="1"/>
        <v>1.1428571428571428</v>
      </c>
      <c r="J42" s="341">
        <v>18</v>
      </c>
      <c r="K42" s="341">
        <v>12</v>
      </c>
      <c r="L42" s="341">
        <v>30</v>
      </c>
      <c r="M42" s="341">
        <v>0</v>
      </c>
    </row>
    <row r="43" spans="1:13" ht="16.5">
      <c r="A43" s="39"/>
      <c r="B43" s="88" t="s">
        <v>193</v>
      </c>
      <c r="C43" s="331">
        <f>'101-1(G)'!E43+'101-2(G)'!E43</f>
        <v>46</v>
      </c>
      <c r="D43" s="360">
        <f>'101-1(G)'!F43+'101-2(G)'!F43</f>
        <v>4</v>
      </c>
      <c r="E43" s="360">
        <f>'101-1(G)'!G43+'101-2(G)'!G43</f>
        <v>42</v>
      </c>
      <c r="F43" s="360">
        <f>'101-1(G)'!H43+'101-2(G)'!H43</f>
        <v>4</v>
      </c>
      <c r="G43" s="386">
        <f t="shared" si="0"/>
        <v>0.08695652173913043</v>
      </c>
      <c r="H43" s="341">
        <f>'101-1(G)'!T43+'101-2(G)'!T43</f>
        <v>793</v>
      </c>
      <c r="I43" s="364">
        <f t="shared" si="1"/>
        <v>17.23913043478261</v>
      </c>
      <c r="J43" s="341">
        <v>8</v>
      </c>
      <c r="K43" s="341">
        <v>26</v>
      </c>
      <c r="L43" s="341">
        <v>34</v>
      </c>
      <c r="M43" s="341">
        <v>226</v>
      </c>
    </row>
    <row r="44" spans="1:13" ht="16.5">
      <c r="A44" s="39"/>
      <c r="B44" s="350" t="s">
        <v>128</v>
      </c>
      <c r="C44" s="373">
        <f>'101-1(G)'!E44+'101-2(G)'!E44</f>
        <v>223</v>
      </c>
      <c r="D44" s="360">
        <f>'101-1(G)'!F44+'101-2(G)'!F44</f>
        <v>65</v>
      </c>
      <c r="E44" s="360">
        <f>'101-1(G)'!G44+'101-2(G)'!G44</f>
        <v>158</v>
      </c>
      <c r="F44" s="360">
        <f>'101-1(G)'!H44+'101-2(G)'!H44</f>
        <v>107</v>
      </c>
      <c r="G44" s="386">
        <f t="shared" si="0"/>
        <v>0.4798206278026906</v>
      </c>
      <c r="H44" s="358">
        <f>'101-1(G)'!T44+'101-2(G)'!T44</f>
        <v>3239</v>
      </c>
      <c r="I44" s="359">
        <f t="shared" si="1"/>
        <v>14.524663677130045</v>
      </c>
      <c r="J44" s="358"/>
      <c r="K44" s="358"/>
      <c r="L44" s="358"/>
      <c r="M44" s="341"/>
    </row>
    <row r="45" spans="1:13" ht="16.5">
      <c r="A45" s="303"/>
      <c r="B45" s="83" t="s">
        <v>130</v>
      </c>
      <c r="C45" s="331">
        <f>'101-1(G)'!E45+'101-2(G)'!E45</f>
        <v>1</v>
      </c>
      <c r="D45" s="360">
        <f>'101-1(G)'!F45+'101-2(G)'!F45</f>
        <v>0</v>
      </c>
      <c r="E45" s="360">
        <f>'101-1(G)'!G45+'101-2(G)'!G45</f>
        <v>1</v>
      </c>
      <c r="F45" s="360">
        <f>'101-1(G)'!H45+'101-2(G)'!H45</f>
        <v>0</v>
      </c>
      <c r="G45" s="386">
        <f t="shared" si="0"/>
        <v>0</v>
      </c>
      <c r="H45" s="341">
        <f>'101-1(G)'!T45+'101-2(G)'!T45</f>
        <v>32</v>
      </c>
      <c r="I45" s="364">
        <f t="shared" si="1"/>
        <v>32</v>
      </c>
      <c r="J45" s="341"/>
      <c r="K45" s="341"/>
      <c r="L45" s="341"/>
      <c r="M45" s="341">
        <v>0</v>
      </c>
    </row>
    <row r="46" spans="1:13" ht="16.5">
      <c r="A46" s="251" t="s">
        <v>129</v>
      </c>
      <c r="B46" s="83" t="s">
        <v>194</v>
      </c>
      <c r="C46" s="331">
        <f>'101-1(G)'!E46+'101-2(G)'!E46</f>
        <v>43</v>
      </c>
      <c r="D46" s="360">
        <f>'101-1(G)'!F46+'101-2(G)'!F46</f>
        <v>2</v>
      </c>
      <c r="E46" s="360">
        <f>'101-1(G)'!G46+'101-2(G)'!G46</f>
        <v>41</v>
      </c>
      <c r="F46" s="360">
        <f>'101-1(G)'!H46+'101-2(G)'!H46</f>
        <v>2</v>
      </c>
      <c r="G46" s="386">
        <f t="shared" si="0"/>
        <v>0.046511627906976744</v>
      </c>
      <c r="H46" s="341">
        <f>'101-1(G)'!T46+'101-2(G)'!T46</f>
        <v>840</v>
      </c>
      <c r="I46" s="364">
        <f t="shared" si="1"/>
        <v>19.53488372093023</v>
      </c>
      <c r="J46" s="341">
        <v>6</v>
      </c>
      <c r="K46" s="341">
        <v>24</v>
      </c>
      <c r="L46" s="341">
        <v>30</v>
      </c>
      <c r="M46" s="341">
        <v>371</v>
      </c>
    </row>
    <row r="47" spans="1:13" ht="16.5">
      <c r="A47" s="39" t="s">
        <v>131</v>
      </c>
      <c r="B47" s="83" t="s">
        <v>195</v>
      </c>
      <c r="C47" s="331">
        <f>'101-1(G)'!E47+'101-2(G)'!E47</f>
        <v>85</v>
      </c>
      <c r="D47" s="360">
        <f>'101-1(G)'!F47+'101-2(G)'!F47</f>
        <v>10</v>
      </c>
      <c r="E47" s="360">
        <f>'101-1(G)'!G47+'101-2(G)'!G47</f>
        <v>75</v>
      </c>
      <c r="F47" s="360">
        <f>'101-1(G)'!H47+'101-2(G)'!H47</f>
        <v>16</v>
      </c>
      <c r="G47" s="386">
        <f t="shared" si="0"/>
        <v>0.18823529411764706</v>
      </c>
      <c r="H47" s="341">
        <f>'101-1(G)'!T47+'101-2(G)'!T47</f>
        <v>1012</v>
      </c>
      <c r="I47" s="364">
        <f t="shared" si="1"/>
        <v>11.905882352941177</v>
      </c>
      <c r="J47" s="341">
        <v>10</v>
      </c>
      <c r="K47" s="341">
        <v>20</v>
      </c>
      <c r="L47" s="341">
        <v>30</v>
      </c>
      <c r="M47" s="341">
        <v>315</v>
      </c>
    </row>
    <row r="48" spans="1:13" ht="16.5">
      <c r="A48" s="39"/>
      <c r="B48" s="83" t="s">
        <v>196</v>
      </c>
      <c r="C48" s="331">
        <f>'101-1(G)'!E48+'101-2(G)'!E48</f>
        <v>30</v>
      </c>
      <c r="D48" s="360">
        <f>'101-1(G)'!F48+'101-2(G)'!F48</f>
        <v>8</v>
      </c>
      <c r="E48" s="360">
        <f>'101-1(G)'!G48+'101-2(G)'!G48</f>
        <v>22</v>
      </c>
      <c r="F48" s="360">
        <f>'101-1(G)'!H48+'101-2(G)'!H48</f>
        <v>4</v>
      </c>
      <c r="G48" s="386">
        <f t="shared" si="0"/>
        <v>0.13333333333333333</v>
      </c>
      <c r="H48" s="341">
        <f>'101-1(G)'!T48+'101-2(G)'!T48</f>
        <v>557</v>
      </c>
      <c r="I48" s="364">
        <f t="shared" si="1"/>
        <v>18.566666666666666</v>
      </c>
      <c r="J48" s="341">
        <v>12</v>
      </c>
      <c r="K48" s="341">
        <v>18</v>
      </c>
      <c r="L48" s="341">
        <v>30</v>
      </c>
      <c r="M48" s="341">
        <v>158</v>
      </c>
    </row>
    <row r="49" spans="1:13" ht="16.5">
      <c r="A49" s="39"/>
      <c r="B49" s="83" t="s">
        <v>197</v>
      </c>
      <c r="C49" s="331">
        <f>'101-1(G)'!E49+'101-2(G)'!E49</f>
        <v>81</v>
      </c>
      <c r="D49" s="360">
        <f>'101-1(G)'!F49+'101-2(G)'!F49</f>
        <v>28</v>
      </c>
      <c r="E49" s="360">
        <f>'101-1(G)'!G49+'101-2(G)'!G49</f>
        <v>53</v>
      </c>
      <c r="F49" s="360">
        <f>'101-1(G)'!H49+'101-2(G)'!H49</f>
        <v>32</v>
      </c>
      <c r="G49" s="386">
        <f t="shared" si="0"/>
        <v>0.3950617283950617</v>
      </c>
      <c r="H49" s="341">
        <f>'101-1(G)'!T49+'101-2(G)'!T49</f>
        <v>1907</v>
      </c>
      <c r="I49" s="364">
        <f t="shared" si="1"/>
        <v>23.54320987654321</v>
      </c>
      <c r="J49" s="341">
        <v>6</v>
      </c>
      <c r="K49" s="341">
        <v>24</v>
      </c>
      <c r="L49" s="341">
        <v>30</v>
      </c>
      <c r="M49" s="341">
        <v>292</v>
      </c>
    </row>
    <row r="50" spans="1:13" ht="16.5">
      <c r="A50" s="39"/>
      <c r="B50" s="83" t="s">
        <v>198</v>
      </c>
      <c r="C50" s="331">
        <f>'101-1(G)'!E50+'101-2(G)'!E50</f>
        <v>26</v>
      </c>
      <c r="D50" s="360">
        <f>'101-1(G)'!F50+'101-2(G)'!F50</f>
        <v>2</v>
      </c>
      <c r="E50" s="360">
        <f>'101-1(G)'!G50+'101-2(G)'!G50</f>
        <v>24</v>
      </c>
      <c r="F50" s="360">
        <f>'101-1(G)'!H50+'101-2(G)'!H50</f>
        <v>2</v>
      </c>
      <c r="G50" s="386">
        <f t="shared" si="0"/>
        <v>0.07692307692307693</v>
      </c>
      <c r="H50" s="341">
        <f>'101-1(G)'!T50+'101-2(G)'!T50</f>
        <v>574</v>
      </c>
      <c r="I50" s="364">
        <f t="shared" si="1"/>
        <v>22.076923076923077</v>
      </c>
      <c r="J50" s="341">
        <v>6</v>
      </c>
      <c r="K50" s="341">
        <v>24</v>
      </c>
      <c r="L50" s="341">
        <v>30</v>
      </c>
      <c r="M50" s="341">
        <v>216</v>
      </c>
    </row>
    <row r="51" spans="1:13" ht="16.5">
      <c r="A51" s="39"/>
      <c r="B51" s="83" t="s">
        <v>199</v>
      </c>
      <c r="C51" s="331">
        <f>'101-1(G)'!E51+'101-2(G)'!E51</f>
        <v>33</v>
      </c>
      <c r="D51" s="360">
        <f>'101-1(G)'!F51+'101-2(G)'!F51</f>
        <v>2</v>
      </c>
      <c r="E51" s="360">
        <f>'101-1(G)'!G51+'101-2(G)'!G51</f>
        <v>31</v>
      </c>
      <c r="F51" s="360">
        <f>'101-1(G)'!H51+'101-2(G)'!H51</f>
        <v>12</v>
      </c>
      <c r="G51" s="386">
        <f t="shared" si="0"/>
        <v>0.36363636363636365</v>
      </c>
      <c r="H51" s="341">
        <f>'101-1(G)'!T51+'101-2(G)'!T51</f>
        <v>564</v>
      </c>
      <c r="I51" s="364">
        <f t="shared" si="1"/>
        <v>17.09090909090909</v>
      </c>
      <c r="J51" s="341">
        <v>7</v>
      </c>
      <c r="K51" s="341">
        <v>24</v>
      </c>
      <c r="L51" s="341">
        <v>31</v>
      </c>
      <c r="M51" s="341">
        <v>204</v>
      </c>
    </row>
    <row r="52" spans="1:13" ht="16.5">
      <c r="A52" s="39"/>
      <c r="B52" s="83" t="s">
        <v>200</v>
      </c>
      <c r="C52" s="331">
        <f>'101-1(G)'!E52+'101-2(G)'!E52</f>
        <v>25</v>
      </c>
      <c r="D52" s="360">
        <f>'101-1(G)'!F52+'101-2(G)'!F52</f>
        <v>5</v>
      </c>
      <c r="E52" s="360">
        <f>'101-1(G)'!G52+'101-2(G)'!G52</f>
        <v>20</v>
      </c>
      <c r="F52" s="360">
        <f>'101-1(G)'!H52+'101-2(G)'!H52</f>
        <v>4</v>
      </c>
      <c r="G52" s="386">
        <f t="shared" si="0"/>
        <v>0.16</v>
      </c>
      <c r="H52" s="341">
        <f>'101-1(G)'!T52+'101-2(G)'!T52</f>
        <v>348</v>
      </c>
      <c r="I52" s="364">
        <f t="shared" si="1"/>
        <v>13.92</v>
      </c>
      <c r="J52" s="341">
        <v>9</v>
      </c>
      <c r="K52" s="341">
        <v>21</v>
      </c>
      <c r="L52" s="341">
        <v>30</v>
      </c>
      <c r="M52" s="341">
        <v>102</v>
      </c>
    </row>
    <row r="53" spans="1:13" ht="16.5">
      <c r="A53" s="39"/>
      <c r="B53" s="83" t="s">
        <v>201</v>
      </c>
      <c r="C53" s="331">
        <f>'101-1(G)'!E53+'101-2(G)'!E53</f>
        <v>25</v>
      </c>
      <c r="D53" s="360">
        <f>'101-1(G)'!F53+'101-2(G)'!F53</f>
        <v>3</v>
      </c>
      <c r="E53" s="360">
        <f>'101-1(G)'!G53+'101-2(G)'!G53</f>
        <v>22</v>
      </c>
      <c r="F53" s="360">
        <f>'101-1(G)'!H53+'101-2(G)'!H53</f>
        <v>11</v>
      </c>
      <c r="G53" s="386">
        <f t="shared" si="0"/>
        <v>0.44</v>
      </c>
      <c r="H53" s="341">
        <f>'101-1(G)'!T53+'101-2(G)'!T53</f>
        <v>302</v>
      </c>
      <c r="I53" s="364">
        <f t="shared" si="1"/>
        <v>12.08</v>
      </c>
      <c r="J53" s="341">
        <v>9</v>
      </c>
      <c r="K53" s="341">
        <v>21</v>
      </c>
      <c r="L53" s="341">
        <v>30</v>
      </c>
      <c r="M53" s="341">
        <v>59</v>
      </c>
    </row>
    <row r="54" spans="1:13" ht="16.5">
      <c r="A54" s="39"/>
      <c r="B54" s="83" t="s">
        <v>202</v>
      </c>
      <c r="C54" s="331">
        <f>'101-1(G)'!E54+'101-2(G)'!E54</f>
        <v>10</v>
      </c>
      <c r="D54" s="360">
        <f>'101-1(G)'!F54+'101-2(G)'!F54</f>
        <v>4</v>
      </c>
      <c r="E54" s="360">
        <f>'101-1(G)'!G54+'101-2(G)'!G54</f>
        <v>6</v>
      </c>
      <c r="F54" s="360">
        <f>'101-1(G)'!H54+'101-2(G)'!H54</f>
        <v>4</v>
      </c>
      <c r="G54" s="386">
        <f t="shared" si="0"/>
        <v>0.4</v>
      </c>
      <c r="H54" s="341">
        <f>'101-1(G)'!T54+'101-2(G)'!T54</f>
        <v>284</v>
      </c>
      <c r="I54" s="364">
        <f t="shared" si="1"/>
        <v>28.4</v>
      </c>
      <c r="J54" s="341">
        <v>6</v>
      </c>
      <c r="K54" s="341">
        <v>24</v>
      </c>
      <c r="L54" s="341">
        <v>30</v>
      </c>
      <c r="M54" s="341">
        <v>64</v>
      </c>
    </row>
    <row r="55" spans="1:13" ht="16.5">
      <c r="A55" s="39"/>
      <c r="B55" s="88" t="s">
        <v>203</v>
      </c>
      <c r="C55" s="331">
        <f>'101-1(G)'!E55+'101-2(G)'!E55</f>
        <v>11</v>
      </c>
      <c r="D55" s="360">
        <f>'101-1(G)'!F55+'101-2(G)'!F55</f>
        <v>8</v>
      </c>
      <c r="E55" s="360">
        <f>'101-1(G)'!G55+'101-2(G)'!G55</f>
        <v>3</v>
      </c>
      <c r="F55" s="360">
        <f>'101-1(G)'!H55+'101-2(G)'!H55</f>
        <v>8</v>
      </c>
      <c r="G55" s="386">
        <f t="shared" si="0"/>
        <v>0.7272727272727273</v>
      </c>
      <c r="H55" s="341">
        <f>'101-1(G)'!T55+'101-2(G)'!T55</f>
        <v>190</v>
      </c>
      <c r="I55" s="364">
        <f t="shared" si="1"/>
        <v>17.272727272727273</v>
      </c>
      <c r="J55" s="341">
        <v>6</v>
      </c>
      <c r="K55" s="341">
        <v>24</v>
      </c>
      <c r="L55" s="341">
        <v>30</v>
      </c>
      <c r="M55" s="341">
        <v>65</v>
      </c>
    </row>
    <row r="56" spans="1:13" ht="16.5">
      <c r="A56" s="39"/>
      <c r="B56" s="350" t="s">
        <v>138</v>
      </c>
      <c r="C56" s="373">
        <f>'101-1(G)'!E56+'101-2(G)'!E56</f>
        <v>370</v>
      </c>
      <c r="D56" s="360">
        <f>'101-1(G)'!F56+'101-2(G)'!F56</f>
        <v>72</v>
      </c>
      <c r="E56" s="360">
        <f>'101-1(G)'!G56+'101-2(G)'!G56</f>
        <v>298</v>
      </c>
      <c r="F56" s="360">
        <f>'101-1(G)'!H56+'101-2(G)'!H56</f>
        <v>95</v>
      </c>
      <c r="G56" s="386">
        <f t="shared" si="0"/>
        <v>0.25675675675675674</v>
      </c>
      <c r="H56" s="358">
        <f>'101-1(G)'!T56+'101-2(G)'!T56</f>
        <v>6610</v>
      </c>
      <c r="I56" s="359">
        <f t="shared" si="1"/>
        <v>17.864864864864863</v>
      </c>
      <c r="J56" s="358"/>
      <c r="K56" s="358"/>
      <c r="L56" s="358"/>
      <c r="M56" s="341"/>
    </row>
    <row r="57" spans="1:13" ht="16.5">
      <c r="A57" s="248" t="s">
        <v>139</v>
      </c>
      <c r="B57" s="83" t="s">
        <v>204</v>
      </c>
      <c r="C57" s="331">
        <f>'101-1(G)'!E57+'101-2(G)'!E57</f>
        <v>18</v>
      </c>
      <c r="D57" s="360">
        <f>'101-1(G)'!F57+'101-2(G)'!F57</f>
        <v>2</v>
      </c>
      <c r="E57" s="360">
        <f>'101-1(G)'!G57+'101-2(G)'!G57</f>
        <v>16</v>
      </c>
      <c r="F57" s="360">
        <f>'101-1(G)'!H57+'101-2(G)'!H57</f>
        <v>0</v>
      </c>
      <c r="G57" s="386">
        <f t="shared" si="0"/>
        <v>0</v>
      </c>
      <c r="H57" s="341">
        <f>'101-1(G)'!T57+'101-2(G)'!T57</f>
        <v>225</v>
      </c>
      <c r="I57" s="364">
        <f t="shared" si="1"/>
        <v>12.5</v>
      </c>
      <c r="J57" s="341">
        <v>12</v>
      </c>
      <c r="K57" s="341">
        <v>30</v>
      </c>
      <c r="L57" s="341">
        <v>42</v>
      </c>
      <c r="M57" s="341">
        <v>100</v>
      </c>
    </row>
    <row r="58" spans="1:13" ht="16.5">
      <c r="A58" s="39" t="s">
        <v>141</v>
      </c>
      <c r="B58" s="83" t="s">
        <v>205</v>
      </c>
      <c r="C58" s="331">
        <f>'101-1(G)'!E58+'101-2(G)'!E58</f>
        <v>37</v>
      </c>
      <c r="D58" s="360">
        <f>'101-1(G)'!F58+'101-2(G)'!F58</f>
        <v>2</v>
      </c>
      <c r="E58" s="360">
        <f>'101-1(G)'!G58+'101-2(G)'!G58</f>
        <v>35</v>
      </c>
      <c r="F58" s="360">
        <f>'101-1(G)'!H58+'101-2(G)'!H58</f>
        <v>2</v>
      </c>
      <c r="G58" s="386">
        <f t="shared" si="0"/>
        <v>0.05405405405405406</v>
      </c>
      <c r="H58" s="341">
        <f>'101-1(G)'!T58+'101-2(G)'!T58</f>
        <v>419</v>
      </c>
      <c r="I58" s="364">
        <f t="shared" si="1"/>
        <v>11.324324324324325</v>
      </c>
      <c r="J58" s="341">
        <v>6</v>
      </c>
      <c r="K58" s="341">
        <v>32</v>
      </c>
      <c r="L58" s="341">
        <v>38</v>
      </c>
      <c r="M58" s="341">
        <v>107</v>
      </c>
    </row>
    <row r="59" spans="1:13" ht="16.5">
      <c r="A59" s="39"/>
      <c r="B59" s="83" t="s">
        <v>206</v>
      </c>
      <c r="C59" s="331">
        <f>'101-1(G)'!E59+'101-2(G)'!E59</f>
        <v>28</v>
      </c>
      <c r="D59" s="360">
        <f>'101-1(G)'!F59+'101-2(G)'!F59</f>
        <v>18</v>
      </c>
      <c r="E59" s="360">
        <f>'101-1(G)'!G59+'101-2(G)'!G59</f>
        <v>10</v>
      </c>
      <c r="F59" s="360">
        <f>'101-1(G)'!H59+'101-2(G)'!H59</f>
        <v>16</v>
      </c>
      <c r="G59" s="386">
        <f t="shared" si="0"/>
        <v>0.5714285714285714</v>
      </c>
      <c r="H59" s="341">
        <f>'101-1(G)'!T59+'101-2(G)'!T59</f>
        <v>189</v>
      </c>
      <c r="I59" s="364">
        <f t="shared" si="1"/>
        <v>6.75</v>
      </c>
      <c r="J59" s="341">
        <v>14</v>
      </c>
      <c r="K59" s="341">
        <v>20</v>
      </c>
      <c r="L59" s="341">
        <v>34</v>
      </c>
      <c r="M59" s="341">
        <v>55</v>
      </c>
    </row>
    <row r="60" spans="1:13" ht="16.5">
      <c r="A60" s="39"/>
      <c r="B60" s="88" t="s">
        <v>207</v>
      </c>
      <c r="C60" s="331">
        <f>'101-1(G)'!E60+'101-2(G)'!E60</f>
        <v>16</v>
      </c>
      <c r="D60" s="360">
        <f>'101-1(G)'!F60+'101-2(G)'!F60</f>
        <v>2</v>
      </c>
      <c r="E60" s="360">
        <f>'101-1(G)'!G60+'101-2(G)'!G60</f>
        <v>14</v>
      </c>
      <c r="F60" s="360">
        <f>'101-1(G)'!H60+'101-2(G)'!H60</f>
        <v>0</v>
      </c>
      <c r="G60" s="386">
        <f t="shared" si="0"/>
        <v>0</v>
      </c>
      <c r="H60" s="341">
        <f>'101-1(G)'!T60+'101-2(G)'!T60</f>
        <v>102</v>
      </c>
      <c r="I60" s="364">
        <f t="shared" si="1"/>
        <v>6.375</v>
      </c>
      <c r="J60" s="341">
        <v>12</v>
      </c>
      <c r="K60" s="341">
        <v>30</v>
      </c>
      <c r="L60" s="341">
        <v>42</v>
      </c>
      <c r="M60" s="341">
        <v>46</v>
      </c>
    </row>
    <row r="61" spans="1:13" ht="16.5">
      <c r="A61" s="371"/>
      <c r="B61" s="350" t="s">
        <v>143</v>
      </c>
      <c r="C61" s="373">
        <f>'101-1(G)'!E61+'101-2(G)'!E61</f>
        <v>99</v>
      </c>
      <c r="D61" s="360">
        <f>'101-1(G)'!F61+'101-2(G)'!F61</f>
        <v>24</v>
      </c>
      <c r="E61" s="360">
        <f>'101-1(G)'!G61+'101-2(G)'!G61</f>
        <v>75</v>
      </c>
      <c r="F61" s="360">
        <f>'101-1(G)'!H61+'101-2(G)'!H61</f>
        <v>18</v>
      </c>
      <c r="G61" s="386">
        <f t="shared" si="0"/>
        <v>0.18181818181818182</v>
      </c>
      <c r="H61" s="358">
        <f>'101-1(G)'!T61+'101-2(G)'!T61</f>
        <v>935</v>
      </c>
      <c r="I61" s="359">
        <f t="shared" si="1"/>
        <v>9.444444444444445</v>
      </c>
      <c r="J61" s="358"/>
      <c r="K61" s="358"/>
      <c r="L61" s="358"/>
      <c r="M61" s="341"/>
    </row>
    <row r="62" spans="1:13" ht="16.5">
      <c r="A62" s="39" t="s">
        <v>144</v>
      </c>
      <c r="B62" s="83" t="s">
        <v>208</v>
      </c>
      <c r="C62" s="331">
        <f>'101-1(G)'!E62+'101-2(G)'!E62</f>
        <v>28</v>
      </c>
      <c r="D62" s="360">
        <f>'101-1(G)'!F62+'101-2(G)'!F62</f>
        <v>7</v>
      </c>
      <c r="E62" s="360">
        <f>'101-1(G)'!G62+'101-2(G)'!G62</f>
        <v>21</v>
      </c>
      <c r="F62" s="360">
        <f>'101-1(G)'!H62+'101-2(G)'!H62</f>
        <v>4</v>
      </c>
      <c r="G62" s="386">
        <f t="shared" si="0"/>
        <v>0.14285714285714285</v>
      </c>
      <c r="H62" s="341">
        <f>'101-1(G)'!T62+'101-2(G)'!T62</f>
        <v>221</v>
      </c>
      <c r="I62" s="364">
        <f t="shared" si="1"/>
        <v>7.892857142857143</v>
      </c>
      <c r="J62" s="341">
        <v>16</v>
      </c>
      <c r="K62" s="341">
        <v>14</v>
      </c>
      <c r="L62" s="341">
        <v>30</v>
      </c>
      <c r="M62" s="341">
        <v>48</v>
      </c>
    </row>
    <row r="63" spans="1:13" ht="16.5">
      <c r="A63" s="39" t="s">
        <v>146</v>
      </c>
      <c r="B63" s="375" t="s">
        <v>209</v>
      </c>
      <c r="C63" s="331">
        <f>'101-1(G)'!E63+'101-2(G)'!E63</f>
        <v>96</v>
      </c>
      <c r="D63" s="360">
        <f>'101-1(G)'!F63+'101-2(G)'!F63</f>
        <v>13</v>
      </c>
      <c r="E63" s="360">
        <f>'101-1(G)'!G63+'101-2(G)'!G63</f>
        <v>83</v>
      </c>
      <c r="F63" s="360">
        <f>'101-1(G)'!H63+'101-2(G)'!H63</f>
        <v>39</v>
      </c>
      <c r="G63" s="386">
        <f t="shared" si="0"/>
        <v>0.40625</v>
      </c>
      <c r="H63" s="341">
        <f>'101-1(G)'!T63+'101-2(G)'!T63</f>
        <v>952</v>
      </c>
      <c r="I63" s="364">
        <f t="shared" si="1"/>
        <v>9.916666666666666</v>
      </c>
      <c r="J63" s="341">
        <v>11</v>
      </c>
      <c r="K63" s="341">
        <v>19</v>
      </c>
      <c r="L63" s="341">
        <v>30</v>
      </c>
      <c r="M63" s="341">
        <v>323</v>
      </c>
    </row>
    <row r="64" spans="1:13" ht="16.5">
      <c r="A64" s="39"/>
      <c r="B64" s="83" t="s">
        <v>210</v>
      </c>
      <c r="C64" s="331">
        <f>'101-1(G)'!E64+'101-2(G)'!E64</f>
        <v>63</v>
      </c>
      <c r="D64" s="360">
        <f>'101-1(G)'!F64+'101-2(G)'!F64</f>
        <v>17</v>
      </c>
      <c r="E64" s="360">
        <f>'101-1(G)'!G64+'101-2(G)'!G64</f>
        <v>46</v>
      </c>
      <c r="F64" s="360">
        <f>'101-1(G)'!H64+'101-2(G)'!H64</f>
        <v>17</v>
      </c>
      <c r="G64" s="386">
        <f t="shared" si="0"/>
        <v>0.2698412698412698</v>
      </c>
      <c r="H64" s="341">
        <f>'101-1(G)'!T64+'101-2(G)'!T64</f>
        <v>478</v>
      </c>
      <c r="I64" s="364">
        <f t="shared" si="1"/>
        <v>7.587301587301587</v>
      </c>
      <c r="J64" s="341">
        <v>19</v>
      </c>
      <c r="K64" s="341">
        <v>11</v>
      </c>
      <c r="L64" s="341">
        <v>30</v>
      </c>
      <c r="M64" s="341">
        <v>107</v>
      </c>
    </row>
    <row r="65" spans="1:13" ht="16.5">
      <c r="A65" s="39"/>
      <c r="B65" s="83" t="s">
        <v>211</v>
      </c>
      <c r="C65" s="331">
        <f>'101-1(G)'!E65+'101-2(G)'!E65</f>
        <v>32</v>
      </c>
      <c r="D65" s="360">
        <f>'101-1(G)'!F65+'101-2(G)'!F65</f>
        <v>7</v>
      </c>
      <c r="E65" s="360">
        <f>'101-1(G)'!G65+'101-2(G)'!G65</f>
        <v>25</v>
      </c>
      <c r="F65" s="360">
        <f>'101-1(G)'!H65+'101-2(G)'!H65</f>
        <v>17</v>
      </c>
      <c r="G65" s="386">
        <f t="shared" si="0"/>
        <v>0.53125</v>
      </c>
      <c r="H65" s="341">
        <f>'101-1(G)'!T65+'101-2(G)'!T65</f>
        <v>217</v>
      </c>
      <c r="I65" s="364">
        <f t="shared" si="1"/>
        <v>6.78125</v>
      </c>
      <c r="J65" s="341">
        <v>16</v>
      </c>
      <c r="K65" s="341">
        <v>14</v>
      </c>
      <c r="L65" s="341">
        <v>30</v>
      </c>
      <c r="M65" s="341">
        <v>67</v>
      </c>
    </row>
    <row r="66" spans="1:13" ht="16.5">
      <c r="A66" s="39"/>
      <c r="B66" s="88" t="s">
        <v>212</v>
      </c>
      <c r="C66" s="331">
        <f>'101-1(G)'!E66+'101-2(G)'!E66</f>
        <v>66</v>
      </c>
      <c r="D66" s="360">
        <f>'101-1(G)'!F66+'101-2(G)'!F66</f>
        <v>10</v>
      </c>
      <c r="E66" s="360">
        <f>'101-1(G)'!G66+'101-2(G)'!G66</f>
        <v>56</v>
      </c>
      <c r="F66" s="360">
        <f>'101-1(G)'!H66+'101-2(G)'!H66</f>
        <v>17</v>
      </c>
      <c r="G66" s="386">
        <f t="shared" si="0"/>
        <v>0.25757575757575757</v>
      </c>
      <c r="H66" s="341">
        <f>'101-1(G)'!T66+'101-2(G)'!T66</f>
        <v>484</v>
      </c>
      <c r="I66" s="364">
        <f t="shared" si="1"/>
        <v>7.333333333333333</v>
      </c>
      <c r="J66" s="341">
        <v>16</v>
      </c>
      <c r="K66" s="341">
        <v>14</v>
      </c>
      <c r="L66" s="341">
        <v>30</v>
      </c>
      <c r="M66" s="341">
        <v>64</v>
      </c>
    </row>
    <row r="67" spans="1:13" ht="16.5">
      <c r="A67" s="39"/>
      <c r="B67" s="350" t="s">
        <v>148</v>
      </c>
      <c r="C67" s="373">
        <f>'101-1(G)'!E67+'101-2(G)'!E67</f>
        <v>285</v>
      </c>
      <c r="D67" s="360">
        <f>'101-1(G)'!F67+'101-2(G)'!F67</f>
        <v>54</v>
      </c>
      <c r="E67" s="360">
        <f>'101-1(G)'!G67+'101-2(G)'!G67</f>
        <v>231</v>
      </c>
      <c r="F67" s="360">
        <f>'101-1(G)'!H67+'101-2(G)'!H67</f>
        <v>94</v>
      </c>
      <c r="G67" s="386">
        <f t="shared" si="0"/>
        <v>0.3298245614035088</v>
      </c>
      <c r="H67" s="358">
        <f>'101-1(G)'!T67+'101-2(G)'!T67</f>
        <v>2352</v>
      </c>
      <c r="I67" s="359">
        <f t="shared" si="1"/>
        <v>8.25263157894737</v>
      </c>
      <c r="J67" s="358"/>
      <c r="K67" s="358"/>
      <c r="L67" s="358"/>
      <c r="M67" s="341"/>
    </row>
    <row r="68" spans="1:13" ht="16.5">
      <c r="A68" s="248" t="s">
        <v>149</v>
      </c>
      <c r="B68" s="83" t="s">
        <v>213</v>
      </c>
      <c r="C68" s="331">
        <f>'101-1(G)'!E68+'101-2(G)'!E68</f>
        <v>83</v>
      </c>
      <c r="D68" s="360">
        <f>'101-1(G)'!F68+'101-2(G)'!F68</f>
        <v>14</v>
      </c>
      <c r="E68" s="360">
        <f>'101-1(G)'!G68+'101-2(G)'!G68</f>
        <v>69</v>
      </c>
      <c r="F68" s="360">
        <f>'101-1(G)'!H68+'101-2(G)'!H68</f>
        <v>8</v>
      </c>
      <c r="G68" s="386">
        <f t="shared" si="0"/>
        <v>0.0963855421686747</v>
      </c>
      <c r="H68" s="341">
        <f>'101-1(G)'!T68+'101-2(G)'!T68</f>
        <v>926</v>
      </c>
      <c r="I68" s="364">
        <f t="shared" si="1"/>
        <v>11.156626506024097</v>
      </c>
      <c r="J68" s="341">
        <v>18</v>
      </c>
      <c r="K68" s="341">
        <v>12</v>
      </c>
      <c r="L68" s="341">
        <v>30</v>
      </c>
      <c r="M68" s="341">
        <v>136</v>
      </c>
    </row>
    <row r="69" spans="1:13" ht="16.5">
      <c r="A69" s="39" t="s">
        <v>151</v>
      </c>
      <c r="B69" s="83" t="s">
        <v>214</v>
      </c>
      <c r="C69" s="331">
        <f>'101-1(G)'!E69+'101-2(G)'!E69</f>
        <v>46</v>
      </c>
      <c r="D69" s="360">
        <f>'101-1(G)'!F69+'101-2(G)'!F69</f>
        <v>12</v>
      </c>
      <c r="E69" s="360">
        <f>'101-1(G)'!G69+'101-2(G)'!G69</f>
        <v>34</v>
      </c>
      <c r="F69" s="360">
        <f>'101-1(G)'!H69+'101-2(G)'!H69</f>
        <v>11</v>
      </c>
      <c r="G69" s="386">
        <f t="shared" si="0"/>
        <v>0.2391304347826087</v>
      </c>
      <c r="H69" s="341">
        <f>'101-1(G)'!T69+'101-2(G)'!T69</f>
        <v>348</v>
      </c>
      <c r="I69" s="364">
        <f t="shared" si="1"/>
        <v>7.565217391304348</v>
      </c>
      <c r="J69" s="341">
        <v>14</v>
      </c>
      <c r="K69" s="341">
        <v>16</v>
      </c>
      <c r="L69" s="341">
        <v>30</v>
      </c>
      <c r="M69" s="341">
        <v>51</v>
      </c>
    </row>
    <row r="70" spans="1:13" ht="16.5">
      <c r="A70" s="39"/>
      <c r="B70" s="88" t="s">
        <v>215</v>
      </c>
      <c r="C70" s="331">
        <f>'101-1(G)'!E70+'101-2(G)'!E70</f>
        <v>47</v>
      </c>
      <c r="D70" s="360">
        <f>'101-1(G)'!F70+'101-2(G)'!F70</f>
        <v>9</v>
      </c>
      <c r="E70" s="360">
        <f>'101-1(G)'!G70+'101-2(G)'!G70</f>
        <v>38</v>
      </c>
      <c r="F70" s="360">
        <f>'101-1(G)'!H70+'101-2(G)'!H70</f>
        <v>9</v>
      </c>
      <c r="G70" s="386">
        <f>F70/C70</f>
        <v>0.19148936170212766</v>
      </c>
      <c r="H70" s="341">
        <f>'101-1(G)'!T70+'101-2(G)'!T70</f>
        <v>166</v>
      </c>
      <c r="I70" s="364">
        <f>H70/C70</f>
        <v>3.5319148936170213</v>
      </c>
      <c r="J70" s="341">
        <v>13</v>
      </c>
      <c r="K70" s="341">
        <v>17</v>
      </c>
      <c r="L70" s="341">
        <v>30</v>
      </c>
      <c r="M70" s="341">
        <v>29</v>
      </c>
    </row>
    <row r="71" spans="1:13" ht="16.5">
      <c r="A71" s="89"/>
      <c r="B71" s="350" t="s">
        <v>153</v>
      </c>
      <c r="C71" s="373">
        <f>'101-1(G)'!E71+'101-2(G)'!E71</f>
        <v>176</v>
      </c>
      <c r="D71" s="360">
        <f>'101-1(G)'!F71+'101-2(G)'!F71</f>
        <v>35</v>
      </c>
      <c r="E71" s="360">
        <f>'101-1(G)'!G71+'101-2(G)'!G71</f>
        <v>141</v>
      </c>
      <c r="F71" s="360">
        <f>'101-1(G)'!H71+'101-2(G)'!H71</f>
        <v>28</v>
      </c>
      <c r="G71" s="386">
        <f>F71/C71</f>
        <v>0.1590909090909091</v>
      </c>
      <c r="H71" s="358">
        <f>'101-1(G)'!T71+'101-2(G)'!T71</f>
        <v>1440</v>
      </c>
      <c r="I71" s="359">
        <f>H71/C71</f>
        <v>8.181818181818182</v>
      </c>
      <c r="J71" s="358"/>
      <c r="K71" s="358"/>
      <c r="L71" s="358"/>
      <c r="M71" s="341"/>
    </row>
  </sheetData>
  <sheetProtection/>
  <mergeCells count="4">
    <mergeCell ref="C3:C4"/>
    <mergeCell ref="D3:G3"/>
    <mergeCell ref="H3:H4"/>
    <mergeCell ref="J3:K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M54"/>
  <sheetViews>
    <sheetView zoomScalePageLayoutView="0" workbookViewId="0" topLeftCell="C1">
      <selection activeCell="M4" sqref="M4"/>
    </sheetView>
  </sheetViews>
  <sheetFormatPr defaultColWidth="9.00390625" defaultRowHeight="15.75"/>
  <cols>
    <col min="1" max="1" width="9.625" style="95" customWidth="1"/>
    <col min="2" max="2" width="13.875" style="95" customWidth="1"/>
    <col min="8" max="8" width="9.75390625" style="0" customWidth="1"/>
    <col min="9" max="9" width="9.00390625" style="380" bestFit="1" customWidth="1"/>
    <col min="10" max="10" width="7.25390625" style="0" customWidth="1"/>
    <col min="11" max="11" width="8.125" style="0" customWidth="1"/>
    <col min="13" max="13" width="9.375" style="0" customWidth="1"/>
  </cols>
  <sheetData>
    <row r="2" spans="1:13" ht="16.5" customHeight="1">
      <c r="A2" s="330"/>
      <c r="B2" s="348"/>
      <c r="C2" s="377"/>
      <c r="D2" s="446" t="s">
        <v>81</v>
      </c>
      <c r="E2" s="459"/>
      <c r="F2" s="459"/>
      <c r="G2" s="459"/>
      <c r="H2" s="349"/>
      <c r="I2" s="378"/>
      <c r="J2" s="460" t="s">
        <v>306</v>
      </c>
      <c r="K2" s="461"/>
      <c r="L2" s="349"/>
      <c r="M2" s="392"/>
    </row>
    <row r="3" spans="1:13" ht="53.25" customHeight="1">
      <c r="A3" s="15" t="s">
        <v>1</v>
      </c>
      <c r="B3" s="16" t="s">
        <v>2</v>
      </c>
      <c r="C3" s="384" t="s">
        <v>309</v>
      </c>
      <c r="D3" s="351" t="s">
        <v>4</v>
      </c>
      <c r="E3" s="352" t="s">
        <v>5</v>
      </c>
      <c r="F3" s="368" t="s">
        <v>358</v>
      </c>
      <c r="G3" s="353" t="s">
        <v>301</v>
      </c>
      <c r="H3" s="346" t="s">
        <v>302</v>
      </c>
      <c r="I3" s="379" t="s">
        <v>84</v>
      </c>
      <c r="J3" s="372" t="s">
        <v>304</v>
      </c>
      <c r="K3" s="372" t="s">
        <v>305</v>
      </c>
      <c r="L3" s="346" t="s">
        <v>307</v>
      </c>
      <c r="M3" s="393" t="s">
        <v>313</v>
      </c>
    </row>
    <row r="4" spans="1:13" ht="16.5">
      <c r="A4" s="173"/>
      <c r="B4" s="181" t="s">
        <v>85</v>
      </c>
      <c r="C4" s="356">
        <f>'101-1(D)'!E4+'101-2(D)'!E4</f>
        <v>473</v>
      </c>
      <c r="D4" s="360">
        <f>'101-1(D)'!F4+'101-2(D)'!F4</f>
        <v>276</v>
      </c>
      <c r="E4" s="360">
        <f>'101-1(D)'!G4+'101-2(D)'!G4</f>
        <v>197</v>
      </c>
      <c r="F4" s="360">
        <f>'101-1(D)'!H4+'101-2(D)'!H4</f>
        <v>278</v>
      </c>
      <c r="G4" s="386">
        <f>F4/C4</f>
        <v>0.587737843551797</v>
      </c>
      <c r="H4" s="356">
        <f>'101-1(D)'!J4+'101-2(D)'!J4</f>
        <v>1579</v>
      </c>
      <c r="I4" s="357">
        <f>H4/C4</f>
        <v>3.3382663847780125</v>
      </c>
      <c r="J4" s="356"/>
      <c r="K4" s="356"/>
      <c r="L4" s="390"/>
      <c r="M4" s="341">
        <f>SUM(M5:M51)</f>
        <v>2602</v>
      </c>
    </row>
    <row r="5" spans="1:13" ht="16.5">
      <c r="A5" s="288"/>
      <c r="B5" s="344" t="s">
        <v>261</v>
      </c>
      <c r="C5" s="341">
        <f>'101-1(D)'!E40+'101-2(D)'!E40</f>
        <v>4</v>
      </c>
      <c r="D5" s="360">
        <f>'101-1(D)'!F40+'101-2(D)'!F40</f>
        <v>0</v>
      </c>
      <c r="E5" s="360">
        <f>'101-1(D)'!G40+'101-2(D)'!G40</f>
        <v>4</v>
      </c>
      <c r="F5" s="360">
        <f>'101-1(D)'!H40+'101-2(D)'!H40</f>
        <v>4</v>
      </c>
      <c r="G5" s="386">
        <f>F5/C5</f>
        <v>1</v>
      </c>
      <c r="H5" s="341">
        <f>'101-1(D)'!J40+'101-2(D)'!J40</f>
        <v>13</v>
      </c>
      <c r="I5" s="364">
        <f>H5/C5</f>
        <v>3.25</v>
      </c>
      <c r="J5" s="341">
        <v>12</v>
      </c>
      <c r="K5" s="341">
        <v>18</v>
      </c>
      <c r="L5" s="341">
        <v>30</v>
      </c>
      <c r="M5" s="355">
        <v>24</v>
      </c>
    </row>
    <row r="6" spans="1:13" ht="16.5">
      <c r="A6" s="254"/>
      <c r="B6" s="345" t="s">
        <v>262</v>
      </c>
      <c r="C6" s="341">
        <f>'101-1(D)'!E41+'101-2(D)'!E41</f>
        <v>0</v>
      </c>
      <c r="D6" s="360">
        <f>'101-1(D)'!F41+'101-2(D)'!F41</f>
        <v>0</v>
      </c>
      <c r="E6" s="360">
        <f>'101-1(D)'!G41+'101-2(D)'!G41</f>
        <v>0</v>
      </c>
      <c r="F6" s="360">
        <f>'101-1(D)'!H41+'101-2(D)'!H41</f>
        <v>0</v>
      </c>
      <c r="G6" s="386">
        <v>0</v>
      </c>
      <c r="H6" s="341">
        <f>'101-1(D)'!J41+'101-2(D)'!J41</f>
        <v>0</v>
      </c>
      <c r="I6" s="364">
        <v>0</v>
      </c>
      <c r="J6" s="341">
        <v>15</v>
      </c>
      <c r="K6" s="341">
        <v>15</v>
      </c>
      <c r="L6" s="341">
        <v>30</v>
      </c>
      <c r="M6" s="355">
        <v>20</v>
      </c>
    </row>
    <row r="7" spans="1:13" ht="16.5">
      <c r="A7" s="422"/>
      <c r="B7" s="50" t="s">
        <v>348</v>
      </c>
      <c r="C7" s="389">
        <f>SUM(C5:C6)</f>
        <v>4</v>
      </c>
      <c r="D7" s="122">
        <f>SUM(D5:D6)</f>
        <v>0</v>
      </c>
      <c r="E7" s="122">
        <f>SUM(E5:E6)</f>
        <v>4</v>
      </c>
      <c r="F7" s="124">
        <f>SUM(F5:F6)</f>
        <v>4</v>
      </c>
      <c r="G7" s="388">
        <f>F7/C7</f>
        <v>1</v>
      </c>
      <c r="H7" s="389">
        <f>SUM(H5:H6)</f>
        <v>13</v>
      </c>
      <c r="I7" s="359">
        <f>H7/C7</f>
        <v>3.25</v>
      </c>
      <c r="J7" s="358"/>
      <c r="K7" s="358"/>
      <c r="L7" s="358"/>
      <c r="M7" s="341"/>
    </row>
    <row r="8" spans="1:13" ht="16.5">
      <c r="A8" s="423" t="s">
        <v>86</v>
      </c>
      <c r="B8" s="416" t="s">
        <v>221</v>
      </c>
      <c r="C8" s="341">
        <f>'101-1(D)'!E5+'101-2(D)'!E5</f>
        <v>17</v>
      </c>
      <c r="D8" s="360">
        <f>'101-1(D)'!F5+'101-2(D)'!F5</f>
        <v>12</v>
      </c>
      <c r="E8" s="360">
        <f>'101-1(D)'!G5+'101-2(D)'!G5</f>
        <v>5</v>
      </c>
      <c r="F8" s="360">
        <f>'101-1(D)'!H5+'101-2(D)'!H5</f>
        <v>10</v>
      </c>
      <c r="G8" s="386">
        <f>F8/C8</f>
        <v>0.5882352941176471</v>
      </c>
      <c r="H8" s="341">
        <f>'101-1(D)'!J5+'101-2(D)'!J5</f>
        <v>41</v>
      </c>
      <c r="I8" s="364">
        <f aca="true" t="shared" si="0" ref="I8:I51">H8/C8</f>
        <v>2.411764705882353</v>
      </c>
      <c r="J8" s="341">
        <v>16</v>
      </c>
      <c r="K8" s="341">
        <v>18</v>
      </c>
      <c r="L8" s="341">
        <v>34</v>
      </c>
      <c r="M8" s="355">
        <v>80</v>
      </c>
    </row>
    <row r="9" spans="1:13" ht="16.5">
      <c r="A9" s="39" t="s">
        <v>88</v>
      </c>
      <c r="B9" s="417" t="s">
        <v>222</v>
      </c>
      <c r="C9" s="341">
        <f>'101-1(D)'!E6+'101-2(D)'!E6</f>
        <v>11</v>
      </c>
      <c r="D9" s="360">
        <f>'101-1(D)'!F6+'101-2(D)'!F6</f>
        <v>0</v>
      </c>
      <c r="E9" s="360">
        <f>'101-1(D)'!G6+'101-2(D)'!G6</f>
        <v>11</v>
      </c>
      <c r="F9" s="360">
        <f>'101-1(D)'!H6+'101-2(D)'!H6</f>
        <v>0</v>
      </c>
      <c r="G9" s="386">
        <f aca="true" t="shared" si="1" ref="G9:G51">F9/C9</f>
        <v>0</v>
      </c>
      <c r="H9" s="341">
        <f>'101-1(D)'!J6+'101-2(D)'!J6</f>
        <v>37</v>
      </c>
      <c r="I9" s="364">
        <f t="shared" si="0"/>
        <v>3.3636363636363638</v>
      </c>
      <c r="J9" s="341">
        <v>12</v>
      </c>
      <c r="K9" s="341">
        <v>18</v>
      </c>
      <c r="L9" s="341">
        <v>30</v>
      </c>
      <c r="M9" s="355">
        <v>57</v>
      </c>
    </row>
    <row r="10" spans="1:13" ht="16.5">
      <c r="A10" s="342"/>
      <c r="B10" s="350" t="s">
        <v>348</v>
      </c>
      <c r="C10" s="358">
        <f>'101-1(D)'!E7+'101-2(D)'!E7</f>
        <v>28</v>
      </c>
      <c r="D10" s="360">
        <f>'101-1(D)'!F7+'101-2(D)'!F7</f>
        <v>12</v>
      </c>
      <c r="E10" s="360">
        <f>'101-1(D)'!G7+'101-2(D)'!G7</f>
        <v>16</v>
      </c>
      <c r="F10" s="360">
        <f>'101-1(D)'!H7+'101-2(D)'!H7</f>
        <v>10</v>
      </c>
      <c r="G10" s="386">
        <f t="shared" si="1"/>
        <v>0.35714285714285715</v>
      </c>
      <c r="H10" s="358">
        <f>'101-1(D)'!J7+'101-2(D)'!J7</f>
        <v>78</v>
      </c>
      <c r="I10" s="359">
        <f t="shared" si="0"/>
        <v>2.7857142857142856</v>
      </c>
      <c r="J10" s="358"/>
      <c r="K10" s="358"/>
      <c r="L10" s="358"/>
      <c r="M10" s="341"/>
    </row>
    <row r="11" spans="1:13" ht="16.5">
      <c r="A11" s="424"/>
      <c r="B11" s="416" t="s">
        <v>225</v>
      </c>
      <c r="C11" s="341">
        <f>'101-1(D)'!E8+'101-2(D)'!E8</f>
        <v>11</v>
      </c>
      <c r="D11" s="360">
        <f>'101-1(D)'!F8+'101-2(D)'!F8</f>
        <v>6</v>
      </c>
      <c r="E11" s="360">
        <f>'101-1(D)'!G8+'101-2(D)'!G8</f>
        <v>5</v>
      </c>
      <c r="F11" s="360">
        <f>'101-1(D)'!H8+'101-2(D)'!H8</f>
        <v>1</v>
      </c>
      <c r="G11" s="386">
        <f t="shared" si="1"/>
        <v>0.09090909090909091</v>
      </c>
      <c r="H11" s="341">
        <f>'101-1(D)'!J8+'101-2(D)'!J8</f>
        <v>20</v>
      </c>
      <c r="I11" s="364">
        <f t="shared" si="0"/>
        <v>1.8181818181818181</v>
      </c>
      <c r="J11" s="341">
        <v>30</v>
      </c>
      <c r="K11" s="341">
        <v>24</v>
      </c>
      <c r="L11" s="341">
        <v>54</v>
      </c>
      <c r="M11" s="355">
        <v>25</v>
      </c>
    </row>
    <row r="12" spans="1:13" ht="16.5">
      <c r="A12" s="425" t="s">
        <v>94</v>
      </c>
      <c r="B12" s="418" t="s">
        <v>226</v>
      </c>
      <c r="C12" s="341">
        <f>'101-1(D)'!E9+'101-2(D)'!E9</f>
        <v>16</v>
      </c>
      <c r="D12" s="360">
        <f>'101-1(D)'!F9+'101-2(D)'!F9</f>
        <v>13</v>
      </c>
      <c r="E12" s="360">
        <f>'101-1(D)'!G9+'101-2(D)'!G9</f>
        <v>3</v>
      </c>
      <c r="F12" s="360">
        <f>'101-1(D)'!H9+'101-2(D)'!H9</f>
        <v>0</v>
      </c>
      <c r="G12" s="386">
        <f t="shared" si="1"/>
        <v>0</v>
      </c>
      <c r="H12" s="341">
        <f>'101-1(D)'!J9+'101-2(D)'!J9</f>
        <v>67</v>
      </c>
      <c r="I12" s="364">
        <f t="shared" si="0"/>
        <v>4.1875</v>
      </c>
      <c r="J12" s="341">
        <v>33</v>
      </c>
      <c r="K12" s="341">
        <v>6</v>
      </c>
      <c r="L12" s="341">
        <v>39</v>
      </c>
      <c r="M12" s="355">
        <v>52</v>
      </c>
    </row>
    <row r="13" spans="1:13" ht="16.5">
      <c r="A13" s="39" t="s">
        <v>96</v>
      </c>
      <c r="B13" s="417" t="s">
        <v>227</v>
      </c>
      <c r="C13" s="341">
        <f>'101-1(D)'!E10+'101-2(D)'!E10</f>
        <v>7</v>
      </c>
      <c r="D13" s="360">
        <f>'101-1(D)'!F10+'101-2(D)'!F10</f>
        <v>6</v>
      </c>
      <c r="E13" s="360">
        <f>'101-1(D)'!G10+'101-2(D)'!G10</f>
        <v>1</v>
      </c>
      <c r="F13" s="360">
        <f>'101-1(D)'!H10+'101-2(D)'!H10</f>
        <v>2</v>
      </c>
      <c r="G13" s="386">
        <f t="shared" si="1"/>
        <v>0.2857142857142857</v>
      </c>
      <c r="H13" s="341">
        <f>'101-1(D)'!J10+'101-2(D)'!J10</f>
        <v>41</v>
      </c>
      <c r="I13" s="364">
        <f t="shared" si="0"/>
        <v>5.857142857142857</v>
      </c>
      <c r="J13" s="341">
        <v>21</v>
      </c>
      <c r="K13" s="341">
        <v>15</v>
      </c>
      <c r="L13" s="341">
        <v>36</v>
      </c>
      <c r="M13" s="355">
        <v>54</v>
      </c>
    </row>
    <row r="14" spans="1:13" ht="16.5">
      <c r="A14" s="342"/>
      <c r="B14" s="350" t="s">
        <v>223</v>
      </c>
      <c r="C14" s="358">
        <f>'101-1(D)'!E11+'101-2(D)'!E11</f>
        <v>34</v>
      </c>
      <c r="D14" s="360">
        <f>'101-1(D)'!F11+'101-2(D)'!F11</f>
        <v>25</v>
      </c>
      <c r="E14" s="360">
        <f>'101-1(D)'!G11+'101-2(D)'!G11</f>
        <v>9</v>
      </c>
      <c r="F14" s="360">
        <f>'101-1(D)'!H11+'101-2(D)'!H11</f>
        <v>3</v>
      </c>
      <c r="G14" s="386">
        <f t="shared" si="1"/>
        <v>0.08823529411764706</v>
      </c>
      <c r="H14" s="358">
        <f>'101-1(D)'!J11+'101-2(D)'!J11</f>
        <v>128</v>
      </c>
      <c r="I14" s="359">
        <f t="shared" si="0"/>
        <v>3.764705882352941</v>
      </c>
      <c r="J14" s="358"/>
      <c r="K14" s="358"/>
      <c r="L14" s="358"/>
      <c r="M14" s="341"/>
    </row>
    <row r="15" spans="1:13" ht="16.5">
      <c r="A15" s="426"/>
      <c r="B15" s="419" t="s">
        <v>228</v>
      </c>
      <c r="C15" s="341">
        <f>'101-1(D)'!E12+'101-2(D)'!E12</f>
        <v>10</v>
      </c>
      <c r="D15" s="360">
        <f>'101-1(D)'!F12+'101-2(D)'!F12</f>
        <v>8</v>
      </c>
      <c r="E15" s="360">
        <f>'101-1(D)'!G12+'101-2(D)'!G12</f>
        <v>2</v>
      </c>
      <c r="F15" s="360">
        <f>'101-1(D)'!H12+'101-2(D)'!H12</f>
        <v>8</v>
      </c>
      <c r="G15" s="386">
        <f t="shared" si="1"/>
        <v>0.8</v>
      </c>
      <c r="H15" s="341">
        <f>'101-1(D)'!J12+'101-2(D)'!J12</f>
        <v>15</v>
      </c>
      <c r="I15" s="364">
        <f t="shared" si="0"/>
        <v>1.5</v>
      </c>
      <c r="J15" s="341">
        <v>18</v>
      </c>
      <c r="K15" s="341">
        <v>22</v>
      </c>
      <c r="L15" s="341">
        <v>40</v>
      </c>
      <c r="M15" s="355">
        <v>39</v>
      </c>
    </row>
    <row r="16" spans="1:13" ht="16.5">
      <c r="A16" s="39" t="s">
        <v>103</v>
      </c>
      <c r="B16" s="418" t="s">
        <v>229</v>
      </c>
      <c r="C16" s="341">
        <f>'101-1(D)'!E13+'101-2(D)'!E13</f>
        <v>31</v>
      </c>
      <c r="D16" s="360">
        <f>'101-1(D)'!F13+'101-2(D)'!F13</f>
        <v>24</v>
      </c>
      <c r="E16" s="360">
        <f>'101-1(D)'!G13+'101-2(D)'!G13</f>
        <v>7</v>
      </c>
      <c r="F16" s="360">
        <f>'101-1(D)'!H13+'101-2(D)'!H13</f>
        <v>8</v>
      </c>
      <c r="G16" s="386">
        <f t="shared" si="1"/>
        <v>0.25806451612903225</v>
      </c>
      <c r="H16" s="341">
        <f>'101-1(D)'!J13+'101-2(D)'!J13</f>
        <v>69</v>
      </c>
      <c r="I16" s="364">
        <f t="shared" si="0"/>
        <v>2.225806451612903</v>
      </c>
      <c r="J16" s="341">
        <v>20</v>
      </c>
      <c r="K16" s="341">
        <v>10</v>
      </c>
      <c r="L16" s="341">
        <v>30</v>
      </c>
      <c r="M16" s="355">
        <v>70</v>
      </c>
    </row>
    <row r="17" spans="1:13" ht="16.5">
      <c r="A17" s="39" t="s">
        <v>105</v>
      </c>
      <c r="B17" s="418" t="s">
        <v>230</v>
      </c>
      <c r="C17" s="341">
        <f>'101-1(D)'!E14+'101-2(D)'!E14</f>
        <v>12</v>
      </c>
      <c r="D17" s="360">
        <f>'101-1(D)'!F14+'101-2(D)'!F14</f>
        <v>9</v>
      </c>
      <c r="E17" s="360">
        <f>'101-1(D)'!G14+'101-2(D)'!G14</f>
        <v>3</v>
      </c>
      <c r="F17" s="360">
        <f>'101-1(D)'!H14+'101-2(D)'!H14</f>
        <v>9</v>
      </c>
      <c r="G17" s="386">
        <f t="shared" si="1"/>
        <v>0.75</v>
      </c>
      <c r="H17" s="341">
        <f>'101-1(D)'!J14+'101-2(D)'!J14</f>
        <v>24</v>
      </c>
      <c r="I17" s="364">
        <f t="shared" si="0"/>
        <v>2</v>
      </c>
      <c r="J17" s="341">
        <v>16</v>
      </c>
      <c r="K17" s="341">
        <v>20</v>
      </c>
      <c r="L17" s="341">
        <v>36</v>
      </c>
      <c r="M17" s="355">
        <v>55</v>
      </c>
    </row>
    <row r="18" spans="1:13" ht="16.5">
      <c r="A18" s="249"/>
      <c r="B18" s="418" t="s">
        <v>231</v>
      </c>
      <c r="C18" s="341">
        <f>'101-1(D)'!E15+'101-2(D)'!E15</f>
        <v>8</v>
      </c>
      <c r="D18" s="360">
        <f>'101-1(D)'!F15+'101-2(D)'!F15</f>
        <v>7</v>
      </c>
      <c r="E18" s="360">
        <f>'101-1(D)'!G15+'101-2(D)'!G15</f>
        <v>1</v>
      </c>
      <c r="F18" s="360">
        <f>'101-1(D)'!H15+'101-2(D)'!H15</f>
        <v>1</v>
      </c>
      <c r="G18" s="386">
        <f t="shared" si="1"/>
        <v>0.125</v>
      </c>
      <c r="H18" s="341">
        <f>'101-1(D)'!J15+'101-2(D)'!J15</f>
        <v>18</v>
      </c>
      <c r="I18" s="364">
        <f t="shared" si="0"/>
        <v>2.25</v>
      </c>
      <c r="J18" s="341">
        <v>39</v>
      </c>
      <c r="K18" s="341">
        <v>15</v>
      </c>
      <c r="L18" s="341">
        <v>54</v>
      </c>
      <c r="M18" s="355">
        <v>31</v>
      </c>
    </row>
    <row r="19" spans="1:13" ht="16.5">
      <c r="A19" s="249"/>
      <c r="B19" s="418" t="s">
        <v>232</v>
      </c>
      <c r="C19" s="341">
        <f>'101-1(D)'!E16+'101-2(D)'!E16</f>
        <v>4</v>
      </c>
      <c r="D19" s="360">
        <f>'101-1(D)'!F16+'101-2(D)'!F16</f>
        <v>4</v>
      </c>
      <c r="E19" s="360">
        <f>'101-1(D)'!G16+'101-2(D)'!G16</f>
        <v>0</v>
      </c>
      <c r="F19" s="360">
        <f>'101-1(D)'!H16+'101-2(D)'!H16</f>
        <v>4</v>
      </c>
      <c r="G19" s="386">
        <f t="shared" si="1"/>
        <v>1</v>
      </c>
      <c r="H19" s="341">
        <f>'101-1(D)'!J16+'101-2(D)'!J16</f>
        <v>10</v>
      </c>
      <c r="I19" s="364">
        <f t="shared" si="0"/>
        <v>2.5</v>
      </c>
      <c r="J19" s="341">
        <v>16</v>
      </c>
      <c r="K19" s="341">
        <v>14</v>
      </c>
      <c r="L19" s="341">
        <v>30</v>
      </c>
      <c r="M19" s="355">
        <v>39</v>
      </c>
    </row>
    <row r="20" spans="1:13" ht="16.5">
      <c r="A20" s="249"/>
      <c r="B20" s="418" t="s">
        <v>233</v>
      </c>
      <c r="C20" s="341">
        <f>'101-1(D)'!E17+'101-2(D)'!E17</f>
        <v>4</v>
      </c>
      <c r="D20" s="360">
        <f>'101-1(D)'!F17+'101-2(D)'!F17</f>
        <v>4</v>
      </c>
      <c r="E20" s="360">
        <f>'101-1(D)'!G17+'101-2(D)'!G17</f>
        <v>0</v>
      </c>
      <c r="F20" s="360">
        <f>'101-1(D)'!H17+'101-2(D)'!H17</f>
        <v>4</v>
      </c>
      <c r="G20" s="386">
        <f t="shared" si="1"/>
        <v>1</v>
      </c>
      <c r="H20" s="341">
        <f>'101-1(D)'!J17+'101-2(D)'!J17</f>
        <v>7</v>
      </c>
      <c r="I20" s="364">
        <f t="shared" si="0"/>
        <v>1.75</v>
      </c>
      <c r="J20" s="341">
        <v>16</v>
      </c>
      <c r="K20" s="341">
        <v>16</v>
      </c>
      <c r="L20" s="341">
        <v>32</v>
      </c>
      <c r="M20" s="355">
        <v>35</v>
      </c>
    </row>
    <row r="21" spans="1:13" ht="16.5">
      <c r="A21" s="249"/>
      <c r="B21" s="418" t="s">
        <v>234</v>
      </c>
      <c r="C21" s="341">
        <f>'101-1(D)'!E18+'101-2(D)'!E18</f>
        <v>17</v>
      </c>
      <c r="D21" s="360">
        <f>'101-1(D)'!F18+'101-2(D)'!F18</f>
        <v>4</v>
      </c>
      <c r="E21" s="360">
        <f>'101-1(D)'!G18+'101-2(D)'!G18</f>
        <v>13</v>
      </c>
      <c r="F21" s="360">
        <f>'101-1(D)'!H18+'101-2(D)'!H18</f>
        <v>10</v>
      </c>
      <c r="G21" s="386">
        <f t="shared" si="1"/>
        <v>0.5882352941176471</v>
      </c>
      <c r="H21" s="341">
        <f>'101-1(D)'!J18+'101-2(D)'!J18</f>
        <v>87</v>
      </c>
      <c r="I21" s="364">
        <f t="shared" si="0"/>
        <v>5.117647058823529</v>
      </c>
      <c r="J21" s="341">
        <v>16</v>
      </c>
      <c r="K21" s="341">
        <v>14</v>
      </c>
      <c r="L21" s="341">
        <v>30</v>
      </c>
      <c r="M21" s="355">
        <v>67</v>
      </c>
    </row>
    <row r="22" spans="1:13" ht="16.5">
      <c r="A22" s="249"/>
      <c r="B22" s="418" t="s">
        <v>235</v>
      </c>
      <c r="C22" s="341">
        <f>'101-1(D)'!E19+'101-2(D)'!E19</f>
        <v>21</v>
      </c>
      <c r="D22" s="360">
        <f>'101-1(D)'!F19+'101-2(D)'!F19</f>
        <v>21</v>
      </c>
      <c r="E22" s="360">
        <f>'101-1(D)'!G19+'101-2(D)'!G19</f>
        <v>0</v>
      </c>
      <c r="F22" s="360">
        <f>'101-1(D)'!H19+'101-2(D)'!H19</f>
        <v>21</v>
      </c>
      <c r="G22" s="386">
        <f t="shared" si="1"/>
        <v>1</v>
      </c>
      <c r="H22" s="341">
        <f>'101-1(D)'!J19+'101-2(D)'!J19</f>
        <v>25</v>
      </c>
      <c r="I22" s="364">
        <f t="shared" si="0"/>
        <v>1.1904761904761905</v>
      </c>
      <c r="J22" s="341">
        <v>20</v>
      </c>
      <c r="K22" s="341">
        <v>14</v>
      </c>
      <c r="L22" s="341">
        <v>34</v>
      </c>
      <c r="M22" s="355">
        <v>38</v>
      </c>
    </row>
    <row r="23" spans="1:13" ht="16.5">
      <c r="A23" s="249"/>
      <c r="B23" s="418" t="s">
        <v>236</v>
      </c>
      <c r="C23" s="341">
        <f>'101-1(D)'!E20+'101-2(D)'!E20</f>
        <v>9</v>
      </c>
      <c r="D23" s="360">
        <f>'101-1(D)'!F20+'101-2(D)'!F20</f>
        <v>4</v>
      </c>
      <c r="E23" s="360">
        <f>'101-1(D)'!G20+'101-2(D)'!G20</f>
        <v>5</v>
      </c>
      <c r="F23" s="360">
        <f>'101-1(D)'!H20+'101-2(D)'!H20</f>
        <v>4</v>
      </c>
      <c r="G23" s="386">
        <f t="shared" si="1"/>
        <v>0.4444444444444444</v>
      </c>
      <c r="H23" s="341">
        <f>'101-1(D)'!J20+'101-2(D)'!J20</f>
        <v>25</v>
      </c>
      <c r="I23" s="364">
        <f t="shared" si="0"/>
        <v>2.7777777777777777</v>
      </c>
      <c r="J23" s="341">
        <v>14</v>
      </c>
      <c r="K23" s="341">
        <v>18</v>
      </c>
      <c r="L23" s="341">
        <v>32</v>
      </c>
      <c r="M23" s="355">
        <v>46</v>
      </c>
    </row>
    <row r="24" spans="1:13" ht="16.5">
      <c r="A24" s="249"/>
      <c r="B24" s="418" t="s">
        <v>237</v>
      </c>
      <c r="C24" s="341">
        <f>'101-1(D)'!E21+'101-2(D)'!E21</f>
        <v>28</v>
      </c>
      <c r="D24" s="360">
        <f>'101-1(D)'!F21+'101-2(D)'!F21</f>
        <v>10</v>
      </c>
      <c r="E24" s="360">
        <f>'101-1(D)'!G21+'101-2(D)'!G21</f>
        <v>18</v>
      </c>
      <c r="F24" s="360">
        <f>'101-1(D)'!H21+'101-2(D)'!H21</f>
        <v>7</v>
      </c>
      <c r="G24" s="386">
        <f t="shared" si="1"/>
        <v>0.25</v>
      </c>
      <c r="H24" s="341">
        <f>'101-1(D)'!J21+'101-2(D)'!J21</f>
        <v>181</v>
      </c>
      <c r="I24" s="364">
        <f t="shared" si="0"/>
        <v>6.464285714285714</v>
      </c>
      <c r="J24" s="341">
        <v>22</v>
      </c>
      <c r="K24" s="341">
        <v>8</v>
      </c>
      <c r="L24" s="341">
        <v>30</v>
      </c>
      <c r="M24" s="355">
        <v>184</v>
      </c>
    </row>
    <row r="25" spans="1:13" ht="16.5">
      <c r="A25" s="249"/>
      <c r="B25" s="418" t="s">
        <v>238</v>
      </c>
      <c r="C25" s="341">
        <f>'101-1(D)'!E22+'101-2(D)'!E22</f>
        <v>22</v>
      </c>
      <c r="D25" s="360">
        <f>'101-1(D)'!F22+'101-2(D)'!F22</f>
        <v>8</v>
      </c>
      <c r="E25" s="360">
        <f>'101-1(D)'!G22+'101-2(D)'!G22</f>
        <v>14</v>
      </c>
      <c r="F25" s="360">
        <f>'101-1(D)'!H22+'101-2(D)'!H22</f>
        <v>8</v>
      </c>
      <c r="G25" s="386">
        <f t="shared" si="1"/>
        <v>0.36363636363636365</v>
      </c>
      <c r="H25" s="341">
        <f>'101-1(D)'!J22+'101-2(D)'!J22</f>
        <v>95</v>
      </c>
      <c r="I25" s="364">
        <f t="shared" si="0"/>
        <v>4.318181818181818</v>
      </c>
      <c r="J25" s="341">
        <v>20</v>
      </c>
      <c r="K25" s="341">
        <v>16</v>
      </c>
      <c r="L25" s="341">
        <v>36</v>
      </c>
      <c r="M25" s="355">
        <v>95</v>
      </c>
    </row>
    <row r="26" spans="1:13" ht="16.5">
      <c r="A26" s="249"/>
      <c r="B26" s="417" t="s">
        <v>239</v>
      </c>
      <c r="C26" s="341">
        <f>'101-1(D)'!E23+'101-2(D)'!E23</f>
        <v>28</v>
      </c>
      <c r="D26" s="360">
        <f>'101-1(D)'!F23+'101-2(D)'!F23</f>
        <v>3</v>
      </c>
      <c r="E26" s="360">
        <f>'101-1(D)'!G23+'101-2(D)'!G23</f>
        <v>25</v>
      </c>
      <c r="F26" s="360">
        <f>'101-1(D)'!H23+'101-2(D)'!H23</f>
        <v>20</v>
      </c>
      <c r="G26" s="386">
        <f t="shared" si="1"/>
        <v>0.7142857142857143</v>
      </c>
      <c r="H26" s="341">
        <f>'101-1(D)'!J23+'101-2(D)'!J23</f>
        <v>61</v>
      </c>
      <c r="I26" s="364">
        <f t="shared" si="0"/>
        <v>2.1785714285714284</v>
      </c>
      <c r="J26" s="341">
        <v>14</v>
      </c>
      <c r="K26" s="341">
        <v>22</v>
      </c>
      <c r="L26" s="341">
        <v>36</v>
      </c>
      <c r="M26" s="355">
        <v>112</v>
      </c>
    </row>
    <row r="27" spans="1:13" ht="16.5">
      <c r="A27" s="250"/>
      <c r="B27" s="350" t="s">
        <v>223</v>
      </c>
      <c r="C27" s="358">
        <f>'101-1(D)'!E24+'101-2(D)'!E24</f>
        <v>194</v>
      </c>
      <c r="D27" s="360">
        <f>'101-1(D)'!F24+'101-2(D)'!F24</f>
        <v>106</v>
      </c>
      <c r="E27" s="360">
        <f>'101-1(D)'!G24+'101-2(D)'!G24</f>
        <v>88</v>
      </c>
      <c r="F27" s="360">
        <f>'101-1(D)'!H24+'101-2(D)'!H24</f>
        <v>104</v>
      </c>
      <c r="G27" s="386">
        <f t="shared" si="1"/>
        <v>0.5360824742268041</v>
      </c>
      <c r="H27" s="358">
        <f>'101-1(D)'!J24+'101-2(D)'!J24</f>
        <v>617</v>
      </c>
      <c r="I27" s="359">
        <f t="shared" si="0"/>
        <v>3.1804123711340204</v>
      </c>
      <c r="J27" s="358"/>
      <c r="K27" s="358"/>
      <c r="L27" s="358"/>
      <c r="M27" s="341"/>
    </row>
    <row r="28" spans="1:13" ht="16.5">
      <c r="A28" s="343"/>
      <c r="B28" s="416" t="s">
        <v>240</v>
      </c>
      <c r="C28" s="341">
        <f>'101-1(D)'!E25+'101-2(D)'!E25</f>
        <v>14</v>
      </c>
      <c r="D28" s="360">
        <f>'101-1(D)'!F25+'101-2(D)'!F25</f>
        <v>14</v>
      </c>
      <c r="E28" s="360">
        <f>'101-1(D)'!G25+'101-2(D)'!G25</f>
        <v>0</v>
      </c>
      <c r="F28" s="360">
        <f>'101-1(D)'!H25+'101-2(D)'!H25</f>
        <v>14</v>
      </c>
      <c r="G28" s="386">
        <f t="shared" si="1"/>
        <v>1</v>
      </c>
      <c r="H28" s="341">
        <f>'101-1(D)'!J25+'101-2(D)'!J25</f>
        <v>24</v>
      </c>
      <c r="I28" s="364">
        <f t="shared" si="0"/>
        <v>1.7142857142857142</v>
      </c>
      <c r="J28" s="341">
        <v>18</v>
      </c>
      <c r="K28" s="341">
        <v>12</v>
      </c>
      <c r="L28" s="341">
        <v>30</v>
      </c>
      <c r="M28" s="355">
        <v>108</v>
      </c>
    </row>
    <row r="29" spans="1:13" ht="16.5">
      <c r="A29" s="39" t="s">
        <v>121</v>
      </c>
      <c r="B29" s="418" t="s">
        <v>241</v>
      </c>
      <c r="C29" s="341">
        <f>'101-1(D)'!E26+'101-2(D)'!E26</f>
        <v>2</v>
      </c>
      <c r="D29" s="360">
        <f>'101-1(D)'!F26+'101-2(D)'!F26</f>
        <v>0</v>
      </c>
      <c r="E29" s="360">
        <f>'101-1(D)'!G26+'101-2(D)'!G26</f>
        <v>2</v>
      </c>
      <c r="F29" s="360">
        <f>'101-1(D)'!H26+'101-2(D)'!H26</f>
        <v>0</v>
      </c>
      <c r="G29" s="386">
        <f t="shared" si="1"/>
        <v>0</v>
      </c>
      <c r="H29" s="341">
        <f>'101-1(D)'!J26+'101-2(D)'!J26</f>
        <v>6</v>
      </c>
      <c r="I29" s="364">
        <f t="shared" si="0"/>
        <v>3</v>
      </c>
      <c r="J29" s="341">
        <v>12</v>
      </c>
      <c r="K29" s="341">
        <v>27</v>
      </c>
      <c r="L29" s="341">
        <v>39</v>
      </c>
      <c r="M29" s="355">
        <v>43</v>
      </c>
    </row>
    <row r="30" spans="1:13" ht="16.5">
      <c r="A30" s="39" t="s">
        <v>123</v>
      </c>
      <c r="B30" s="418" t="s">
        <v>242</v>
      </c>
      <c r="C30" s="341">
        <f>'101-1(D)'!E27+'101-2(D)'!E27</f>
        <v>5</v>
      </c>
      <c r="D30" s="360">
        <f>'101-1(D)'!F27+'101-2(D)'!F27</f>
        <v>4</v>
      </c>
      <c r="E30" s="360">
        <f>'101-1(D)'!G27+'101-2(D)'!G27</f>
        <v>1</v>
      </c>
      <c r="F30" s="360">
        <f>'101-1(D)'!H27+'101-2(D)'!H27</f>
        <v>4</v>
      </c>
      <c r="G30" s="386">
        <f t="shared" si="1"/>
        <v>0.8</v>
      </c>
      <c r="H30" s="341">
        <f>'101-1(D)'!J27+'101-2(D)'!J27</f>
        <v>20</v>
      </c>
      <c r="I30" s="364">
        <f t="shared" si="0"/>
        <v>4</v>
      </c>
      <c r="J30" s="341">
        <v>16</v>
      </c>
      <c r="K30" s="341">
        <v>14</v>
      </c>
      <c r="L30" s="341">
        <v>30</v>
      </c>
      <c r="M30" s="355">
        <v>28</v>
      </c>
    </row>
    <row r="31" spans="1:13" ht="16.5">
      <c r="A31" s="249"/>
      <c r="B31" s="417" t="s">
        <v>243</v>
      </c>
      <c r="C31" s="341">
        <f>'101-1(D)'!E28+'101-2(D)'!E28</f>
        <v>0</v>
      </c>
      <c r="D31" s="360">
        <f>'101-1(D)'!F28+'101-2(D)'!F28</f>
        <v>0</v>
      </c>
      <c r="E31" s="360">
        <f>'101-1(D)'!G28+'101-2(D)'!G28</f>
        <v>0</v>
      </c>
      <c r="F31" s="360">
        <f>'101-1(D)'!H28+'101-2(D)'!H28</f>
        <v>0</v>
      </c>
      <c r="G31" s="386">
        <v>0</v>
      </c>
      <c r="H31" s="341">
        <f>'101-1(D)'!J28+'101-2(D)'!J28</f>
        <v>0</v>
      </c>
      <c r="I31" s="364">
        <v>0</v>
      </c>
      <c r="J31" s="341">
        <v>16</v>
      </c>
      <c r="K31" s="341">
        <v>18</v>
      </c>
      <c r="L31" s="341">
        <v>34</v>
      </c>
      <c r="M31" s="355">
        <v>119</v>
      </c>
    </row>
    <row r="32" spans="1:13" ht="16.5">
      <c r="A32" s="342"/>
      <c r="B32" s="350" t="s">
        <v>223</v>
      </c>
      <c r="C32" s="358">
        <f>'101-1(D)'!E29+'101-2(D)'!E29</f>
        <v>21</v>
      </c>
      <c r="D32" s="360">
        <f>'101-1(D)'!F29+'101-2(D)'!F29</f>
        <v>18</v>
      </c>
      <c r="E32" s="360">
        <f>'101-1(D)'!G29+'101-2(D)'!G29</f>
        <v>3</v>
      </c>
      <c r="F32" s="360">
        <f>'101-1(D)'!H29+'101-2(D)'!H29</f>
        <v>18</v>
      </c>
      <c r="G32" s="386">
        <f t="shared" si="1"/>
        <v>0.8571428571428571</v>
      </c>
      <c r="H32" s="358">
        <f>'101-1(D)'!J29+'101-2(D)'!J29</f>
        <v>50</v>
      </c>
      <c r="I32" s="359">
        <f t="shared" si="0"/>
        <v>2.380952380952381</v>
      </c>
      <c r="J32" s="358"/>
      <c r="K32" s="358"/>
      <c r="L32" s="358"/>
      <c r="M32" s="341"/>
    </row>
    <row r="33" spans="1:13" ht="16.5">
      <c r="A33" s="343"/>
      <c r="B33" s="416" t="s">
        <v>244</v>
      </c>
      <c r="C33" s="341">
        <f>'101-1(D)'!E30+'101-2(D)'!E30</f>
        <v>2</v>
      </c>
      <c r="D33" s="360">
        <f>'101-1(D)'!F30+'101-2(D)'!F30</f>
        <v>2</v>
      </c>
      <c r="E33" s="360">
        <f>'101-1(D)'!G30+'101-2(D)'!G30</f>
        <v>0</v>
      </c>
      <c r="F33" s="360">
        <f>'101-1(D)'!H30+'101-2(D)'!H30</f>
        <v>2</v>
      </c>
      <c r="G33" s="386">
        <f t="shared" si="1"/>
        <v>1</v>
      </c>
      <c r="H33" s="341">
        <f>'101-1(D)'!J30+'101-2(D)'!J30</f>
        <v>11</v>
      </c>
      <c r="I33" s="364">
        <f t="shared" si="0"/>
        <v>5.5</v>
      </c>
      <c r="J33" s="341">
        <v>12</v>
      </c>
      <c r="K33" s="341">
        <v>18</v>
      </c>
      <c r="L33" s="341">
        <v>30</v>
      </c>
      <c r="M33" s="355">
        <v>57</v>
      </c>
    </row>
    <row r="34" spans="1:13" ht="16.5">
      <c r="A34" s="425" t="s">
        <v>129</v>
      </c>
      <c r="B34" s="420" t="s">
        <v>245</v>
      </c>
      <c r="C34" s="341">
        <f>'101-1(D)'!E31+'101-2(D)'!E31</f>
        <v>10</v>
      </c>
      <c r="D34" s="360">
        <f>'101-1(D)'!F31+'101-2(D)'!F31</f>
        <v>7</v>
      </c>
      <c r="E34" s="360">
        <f>'101-1(D)'!G31+'101-2(D)'!G31</f>
        <v>3</v>
      </c>
      <c r="F34" s="360">
        <f>'101-1(D)'!H31+'101-2(D)'!H31</f>
        <v>7</v>
      </c>
      <c r="G34" s="386">
        <f t="shared" si="1"/>
        <v>0.7</v>
      </c>
      <c r="H34" s="341">
        <f>'101-1(D)'!J31+'101-2(D)'!J31</f>
        <v>31</v>
      </c>
      <c r="I34" s="364">
        <f t="shared" si="0"/>
        <v>3.1</v>
      </c>
      <c r="J34" s="341">
        <v>14</v>
      </c>
      <c r="K34" s="341">
        <v>24</v>
      </c>
      <c r="L34" s="341">
        <v>38</v>
      </c>
      <c r="M34" s="355">
        <v>138</v>
      </c>
    </row>
    <row r="35" spans="1:13" ht="16.5">
      <c r="A35" s="39" t="s">
        <v>131</v>
      </c>
      <c r="B35" s="418" t="s">
        <v>246</v>
      </c>
      <c r="C35" s="341">
        <f>'101-1(D)'!E32+'101-2(D)'!E32</f>
        <v>2</v>
      </c>
      <c r="D35" s="360">
        <f>'101-1(D)'!F32+'101-2(D)'!F32</f>
        <v>2</v>
      </c>
      <c r="E35" s="360">
        <f>'101-1(D)'!G32+'101-2(D)'!G32</f>
        <v>0</v>
      </c>
      <c r="F35" s="360">
        <f>'101-1(D)'!H32+'101-2(D)'!H32</f>
        <v>2</v>
      </c>
      <c r="G35" s="386">
        <f t="shared" si="1"/>
        <v>1</v>
      </c>
      <c r="H35" s="341">
        <f>'101-1(D)'!J32+'101-2(D)'!J32</f>
        <v>14</v>
      </c>
      <c r="I35" s="364">
        <f t="shared" si="0"/>
        <v>7</v>
      </c>
      <c r="J35" s="341">
        <v>12</v>
      </c>
      <c r="K35" s="341">
        <v>24</v>
      </c>
      <c r="L35" s="341">
        <v>36</v>
      </c>
      <c r="M35" s="355">
        <v>78</v>
      </c>
    </row>
    <row r="36" spans="1:13" ht="16.5">
      <c r="A36" s="249"/>
      <c r="B36" s="418" t="s">
        <v>247</v>
      </c>
      <c r="C36" s="341">
        <f>'101-1(D)'!E33+'101-2(D)'!E33</f>
        <v>24</v>
      </c>
      <c r="D36" s="360">
        <f>'101-1(D)'!F33+'101-2(D)'!F33</f>
        <v>24</v>
      </c>
      <c r="E36" s="360">
        <f>'101-1(D)'!G33+'101-2(D)'!G33</f>
        <v>0</v>
      </c>
      <c r="F36" s="360">
        <f>'101-1(D)'!H33+'101-2(D)'!H33</f>
        <v>24</v>
      </c>
      <c r="G36" s="386">
        <f t="shared" si="1"/>
        <v>1</v>
      </c>
      <c r="H36" s="341">
        <f>'101-1(D)'!J33+'101-2(D)'!J33</f>
        <v>103</v>
      </c>
      <c r="I36" s="364">
        <f t="shared" si="0"/>
        <v>4.291666666666667</v>
      </c>
      <c r="J36" s="341">
        <v>12</v>
      </c>
      <c r="K36" s="341">
        <v>18</v>
      </c>
      <c r="L36" s="341">
        <v>30</v>
      </c>
      <c r="M36" s="355">
        <v>180</v>
      </c>
    </row>
    <row r="37" spans="1:13" ht="16.5">
      <c r="A37" s="249"/>
      <c r="B37" s="418" t="s">
        <v>248</v>
      </c>
      <c r="C37" s="341">
        <f>'101-1(D)'!E34+'101-2(D)'!E34</f>
        <v>4</v>
      </c>
      <c r="D37" s="360">
        <f>'101-1(D)'!F34+'101-2(D)'!F34</f>
        <v>4</v>
      </c>
      <c r="E37" s="360">
        <f>'101-1(D)'!G34+'101-2(D)'!G34</f>
        <v>0</v>
      </c>
      <c r="F37" s="360">
        <f>'101-1(D)'!H34+'101-2(D)'!H34</f>
        <v>4</v>
      </c>
      <c r="G37" s="386">
        <f t="shared" si="1"/>
        <v>1</v>
      </c>
      <c r="H37" s="341">
        <f>'101-1(D)'!J34+'101-2(D)'!J34</f>
        <v>30</v>
      </c>
      <c r="I37" s="364">
        <f t="shared" si="0"/>
        <v>7.5</v>
      </c>
      <c r="J37" s="341">
        <v>16</v>
      </c>
      <c r="K37" s="341">
        <v>18</v>
      </c>
      <c r="L37" s="341">
        <v>34</v>
      </c>
      <c r="M37" s="355">
        <v>82</v>
      </c>
    </row>
    <row r="38" spans="1:13" ht="16.5">
      <c r="A38" s="249"/>
      <c r="B38" s="418" t="s">
        <v>249</v>
      </c>
      <c r="C38" s="341">
        <f>'101-1(D)'!E35+'101-2(D)'!E35</f>
        <v>9</v>
      </c>
      <c r="D38" s="360">
        <f>'101-1(D)'!F35+'101-2(D)'!F35</f>
        <v>4</v>
      </c>
      <c r="E38" s="360">
        <f>'101-1(D)'!G35+'101-2(D)'!G35</f>
        <v>5</v>
      </c>
      <c r="F38" s="360">
        <f>'101-1(D)'!H35+'101-2(D)'!H35</f>
        <v>4</v>
      </c>
      <c r="G38" s="386">
        <f t="shared" si="1"/>
        <v>0.4444444444444444</v>
      </c>
      <c r="H38" s="341">
        <f>'101-1(D)'!J35+'101-2(D)'!J35</f>
        <v>180</v>
      </c>
      <c r="I38" s="364">
        <f t="shared" si="0"/>
        <v>20</v>
      </c>
      <c r="J38" s="341">
        <v>14</v>
      </c>
      <c r="K38" s="341">
        <v>18</v>
      </c>
      <c r="L38" s="341">
        <v>32</v>
      </c>
      <c r="M38" s="355">
        <v>155</v>
      </c>
    </row>
    <row r="39" spans="1:13" ht="16.5">
      <c r="A39" s="249"/>
      <c r="B39" s="417" t="s">
        <v>250</v>
      </c>
      <c r="C39" s="341">
        <f>'101-1(D)'!E36+'101-2(D)'!E36</f>
        <v>4</v>
      </c>
      <c r="D39" s="360">
        <f>'101-1(D)'!F36+'101-2(D)'!F36</f>
        <v>4</v>
      </c>
      <c r="E39" s="360">
        <f>'101-1(D)'!G36+'101-2(D)'!G36</f>
        <v>0</v>
      </c>
      <c r="F39" s="360">
        <f>'101-1(D)'!H36+'101-2(D)'!H36</f>
        <v>4</v>
      </c>
      <c r="G39" s="386">
        <f t="shared" si="1"/>
        <v>1</v>
      </c>
      <c r="H39" s="341">
        <f>'101-1(D)'!J36+'101-2(D)'!J36</f>
        <v>11</v>
      </c>
      <c r="I39" s="364">
        <f t="shared" si="0"/>
        <v>2.75</v>
      </c>
      <c r="J39" s="341">
        <v>12</v>
      </c>
      <c r="K39" s="341">
        <v>18</v>
      </c>
      <c r="L39" s="341">
        <v>30</v>
      </c>
      <c r="M39" s="355">
        <v>28</v>
      </c>
    </row>
    <row r="40" spans="1:13" ht="16.5">
      <c r="A40" s="342"/>
      <c r="B40" s="350" t="s">
        <v>223</v>
      </c>
      <c r="C40" s="358">
        <f>'101-1(D)'!E37+'101-2(D)'!E37</f>
        <v>55</v>
      </c>
      <c r="D40" s="360">
        <f>'101-1(D)'!F37+'101-2(D)'!F37</f>
        <v>47</v>
      </c>
      <c r="E40" s="360">
        <f>'101-1(D)'!G37+'101-2(D)'!G37</f>
        <v>8</v>
      </c>
      <c r="F40" s="360">
        <f>'101-1(D)'!H37+'101-2(D)'!H37</f>
        <v>47</v>
      </c>
      <c r="G40" s="386">
        <f t="shared" si="1"/>
        <v>0.8545454545454545</v>
      </c>
      <c r="H40" s="358">
        <f>'101-1(D)'!J37+'101-2(D)'!J37</f>
        <v>380</v>
      </c>
      <c r="I40" s="359">
        <f t="shared" si="0"/>
        <v>6.909090909090909</v>
      </c>
      <c r="J40" s="358"/>
      <c r="K40" s="358"/>
      <c r="L40" s="358"/>
      <c r="M40" s="341"/>
    </row>
    <row r="41" spans="1:13" ht="33">
      <c r="A41" s="424" t="s">
        <v>349</v>
      </c>
      <c r="B41" s="421" t="s">
        <v>251</v>
      </c>
      <c r="C41" s="341">
        <f>'101-1(D)'!E38+'101-2(D)'!E38</f>
        <v>5</v>
      </c>
      <c r="D41" s="360">
        <f>'101-1(D)'!F38+'101-2(D)'!F38</f>
        <v>1</v>
      </c>
      <c r="E41" s="360">
        <f>'101-1(D)'!G38+'101-2(D)'!G38</f>
        <v>4</v>
      </c>
      <c r="F41" s="360">
        <f>'101-1(D)'!H38+'101-2(D)'!H38</f>
        <v>0</v>
      </c>
      <c r="G41" s="386">
        <f t="shared" si="1"/>
        <v>0</v>
      </c>
      <c r="H41" s="341">
        <f>'101-1(D)'!J38+'101-2(D)'!J38</f>
        <v>37</v>
      </c>
      <c r="I41" s="364">
        <f t="shared" si="0"/>
        <v>7.4</v>
      </c>
      <c r="J41" s="341">
        <v>15</v>
      </c>
      <c r="K41" s="341">
        <v>27</v>
      </c>
      <c r="L41" s="341">
        <v>42</v>
      </c>
      <c r="M41" s="355">
        <v>43</v>
      </c>
    </row>
    <row r="42" spans="1:13" ht="16.5">
      <c r="A42" s="395"/>
      <c r="B42" s="350" t="s">
        <v>223</v>
      </c>
      <c r="C42" s="358">
        <f>'101-1(D)'!E39+'101-2(D)'!E39</f>
        <v>5</v>
      </c>
      <c r="D42" s="360">
        <f>'101-1(D)'!F39+'101-2(D)'!F39</f>
        <v>1</v>
      </c>
      <c r="E42" s="360">
        <f>'101-1(D)'!G39+'101-2(D)'!G39</f>
        <v>4</v>
      </c>
      <c r="F42" s="360">
        <f>'101-1(D)'!H39+'101-2(D)'!H39</f>
        <v>0</v>
      </c>
      <c r="G42" s="386">
        <f t="shared" si="1"/>
        <v>0</v>
      </c>
      <c r="H42" s="358">
        <f>'101-1(D)'!J39+'101-2(D)'!J39</f>
        <v>37</v>
      </c>
      <c r="I42" s="359">
        <f t="shared" si="0"/>
        <v>7.4</v>
      </c>
      <c r="J42" s="358"/>
      <c r="K42" s="358"/>
      <c r="L42" s="358"/>
      <c r="M42" s="341"/>
    </row>
    <row r="43" spans="1:13" ht="16.5">
      <c r="A43" s="426"/>
      <c r="B43" s="419" t="s">
        <v>252</v>
      </c>
      <c r="C43" s="341">
        <f>'101-1(D)'!E42+'101-2(D)'!E42</f>
        <v>19</v>
      </c>
      <c r="D43" s="360">
        <f>'101-1(D)'!F42+'101-2(D)'!F42</f>
        <v>14</v>
      </c>
      <c r="E43" s="360">
        <f>'101-1(D)'!G42+'101-2(D)'!G42</f>
        <v>5</v>
      </c>
      <c r="F43" s="360">
        <f>'101-1(D)'!H42+'101-2(D)'!H42</f>
        <v>14</v>
      </c>
      <c r="G43" s="386">
        <f t="shared" si="1"/>
        <v>0.7368421052631579</v>
      </c>
      <c r="H43" s="341">
        <f>'101-1(D)'!J42+'101-2(D)'!J42</f>
        <v>72</v>
      </c>
      <c r="I43" s="364">
        <f t="shared" si="0"/>
        <v>3.789473684210526</v>
      </c>
      <c r="J43" s="341">
        <v>19</v>
      </c>
      <c r="K43" s="341">
        <v>11</v>
      </c>
      <c r="L43" s="341">
        <v>30</v>
      </c>
      <c r="M43" s="355">
        <v>165</v>
      </c>
    </row>
    <row r="44" spans="1:13" ht="16.5">
      <c r="A44" s="39" t="s">
        <v>144</v>
      </c>
      <c r="B44" s="418" t="s">
        <v>253</v>
      </c>
      <c r="C44" s="341">
        <f>'101-1(D)'!E43+'101-2(D)'!E43</f>
        <v>18</v>
      </c>
      <c r="D44" s="360">
        <f>'101-1(D)'!F43+'101-2(D)'!F43</f>
        <v>13</v>
      </c>
      <c r="E44" s="360">
        <f>'101-1(D)'!G43+'101-2(D)'!G43</f>
        <v>5</v>
      </c>
      <c r="F44" s="360">
        <f>'101-1(D)'!H43+'101-2(D)'!H43</f>
        <v>13</v>
      </c>
      <c r="G44" s="386">
        <f t="shared" si="1"/>
        <v>0.7222222222222222</v>
      </c>
      <c r="H44" s="341">
        <f>'101-1(D)'!J43+'101-2(D)'!J43</f>
        <v>42</v>
      </c>
      <c r="I44" s="364">
        <f t="shared" si="0"/>
        <v>2.3333333333333335</v>
      </c>
      <c r="J44" s="341">
        <v>18</v>
      </c>
      <c r="K44" s="341">
        <v>12</v>
      </c>
      <c r="L44" s="341">
        <v>30</v>
      </c>
      <c r="M44" s="355">
        <v>45</v>
      </c>
    </row>
    <row r="45" spans="1:13" ht="16.5">
      <c r="A45" s="39" t="s">
        <v>146</v>
      </c>
      <c r="B45" s="418" t="s">
        <v>254</v>
      </c>
      <c r="C45" s="341">
        <f>'101-1(D)'!E44+'101-2(D)'!E44</f>
        <v>11</v>
      </c>
      <c r="D45" s="360">
        <f>'101-1(D)'!F44+'101-2(D)'!F44</f>
        <v>10</v>
      </c>
      <c r="E45" s="360">
        <f>'101-1(D)'!G44+'101-2(D)'!G44</f>
        <v>1</v>
      </c>
      <c r="F45" s="360">
        <f>'101-1(D)'!H44+'101-2(D)'!H44</f>
        <v>4</v>
      </c>
      <c r="G45" s="386">
        <f t="shared" si="1"/>
        <v>0.36363636363636365</v>
      </c>
      <c r="H45" s="341">
        <f>'101-1(D)'!J44+'101-2(D)'!J44</f>
        <v>19</v>
      </c>
      <c r="I45" s="364">
        <f t="shared" si="0"/>
        <v>1.7272727272727273</v>
      </c>
      <c r="J45" s="341">
        <v>29</v>
      </c>
      <c r="K45" s="341">
        <v>7</v>
      </c>
      <c r="L45" s="341">
        <v>36</v>
      </c>
      <c r="M45" s="355">
        <v>21</v>
      </c>
    </row>
    <row r="46" spans="1:13" ht="16.5">
      <c r="A46" s="249"/>
      <c r="B46" s="417" t="s">
        <v>255</v>
      </c>
      <c r="C46" s="341">
        <f>'101-1(D)'!E45+'101-2(D)'!E45</f>
        <v>11</v>
      </c>
      <c r="D46" s="360">
        <f>'101-1(D)'!F45+'101-2(D)'!F45</f>
        <v>4</v>
      </c>
      <c r="E46" s="360">
        <f>'101-1(D)'!G45+'101-2(D)'!G45</f>
        <v>7</v>
      </c>
      <c r="F46" s="360">
        <f>'101-1(D)'!H45+'101-2(D)'!H45</f>
        <v>4</v>
      </c>
      <c r="G46" s="386">
        <f t="shared" si="1"/>
        <v>0.36363636363636365</v>
      </c>
      <c r="H46" s="341">
        <f>'101-1(D)'!J45+'101-2(D)'!J45</f>
        <v>41</v>
      </c>
      <c r="I46" s="364">
        <f t="shared" si="0"/>
        <v>3.727272727272727</v>
      </c>
      <c r="J46" s="341">
        <v>16</v>
      </c>
      <c r="K46" s="341">
        <v>14</v>
      </c>
      <c r="L46" s="341">
        <v>30</v>
      </c>
      <c r="M46" s="355">
        <v>40</v>
      </c>
    </row>
    <row r="47" spans="1:13" ht="16.5">
      <c r="A47" s="342"/>
      <c r="B47" s="350" t="s">
        <v>223</v>
      </c>
      <c r="C47" s="358">
        <f>'101-1(D)'!E46+'101-2(D)'!E46</f>
        <v>63</v>
      </c>
      <c r="D47" s="360">
        <f>'101-1(D)'!F46+'101-2(D)'!F46</f>
        <v>41</v>
      </c>
      <c r="E47" s="360">
        <f>'101-1(D)'!G46+'101-2(D)'!G46</f>
        <v>22</v>
      </c>
      <c r="F47" s="360">
        <f>'101-1(D)'!H46+'101-2(D)'!H46</f>
        <v>39</v>
      </c>
      <c r="G47" s="386">
        <f t="shared" si="1"/>
        <v>0.6190476190476191</v>
      </c>
      <c r="H47" s="358">
        <f>'101-1(D)'!J46+'101-2(D)'!J46</f>
        <v>174</v>
      </c>
      <c r="I47" s="359">
        <f t="shared" si="0"/>
        <v>2.761904761904762</v>
      </c>
      <c r="J47" s="358"/>
      <c r="K47" s="358"/>
      <c r="L47" s="358"/>
      <c r="M47" s="341"/>
    </row>
    <row r="48" spans="1:13" ht="16.5">
      <c r="A48" s="249"/>
      <c r="B48" s="419" t="s">
        <v>257</v>
      </c>
      <c r="C48" s="341">
        <f>'101-1(D)'!E47+'101-2(D)'!E47</f>
        <v>42</v>
      </c>
      <c r="D48" s="360">
        <f>'101-1(D)'!F47+'101-2(D)'!F47</f>
        <v>12</v>
      </c>
      <c r="E48" s="360">
        <f>'101-1(D)'!G47+'101-2(D)'!G47</f>
        <v>30</v>
      </c>
      <c r="F48" s="360">
        <f>'101-1(D)'!H47+'101-2(D)'!H47</f>
        <v>34</v>
      </c>
      <c r="G48" s="386">
        <f t="shared" si="1"/>
        <v>0.8095238095238095</v>
      </c>
      <c r="H48" s="341">
        <f>'101-1(D)'!J47+'101-2(D)'!J47</f>
        <v>68</v>
      </c>
      <c r="I48" s="364">
        <f t="shared" si="0"/>
        <v>1.619047619047619</v>
      </c>
      <c r="J48" s="341">
        <v>16</v>
      </c>
      <c r="K48" s="341">
        <v>14</v>
      </c>
      <c r="L48" s="341">
        <v>30</v>
      </c>
      <c r="M48" s="355">
        <v>100</v>
      </c>
    </row>
    <row r="49" spans="1:13" ht="16.5">
      <c r="A49" s="423" t="s">
        <v>149</v>
      </c>
      <c r="B49" s="418" t="s">
        <v>258</v>
      </c>
      <c r="C49" s="341">
        <f>'101-1(D)'!E48+'101-2(D)'!E48</f>
        <v>16</v>
      </c>
      <c r="D49" s="360">
        <f>'101-1(D)'!F48+'101-2(D)'!F48</f>
        <v>8</v>
      </c>
      <c r="E49" s="360">
        <f>'101-1(D)'!G48+'101-2(D)'!G48</f>
        <v>8</v>
      </c>
      <c r="F49" s="360">
        <f>'101-1(D)'!H48+'101-2(D)'!H48</f>
        <v>13</v>
      </c>
      <c r="G49" s="386">
        <f t="shared" si="1"/>
        <v>0.8125</v>
      </c>
      <c r="H49" s="341">
        <f>'101-1(D)'!J48+'101-2(D)'!J48</f>
        <v>23</v>
      </c>
      <c r="I49" s="364">
        <f t="shared" si="0"/>
        <v>1.4375</v>
      </c>
      <c r="J49" s="341">
        <v>16</v>
      </c>
      <c r="K49" s="341">
        <v>14</v>
      </c>
      <c r="L49" s="341">
        <v>30</v>
      </c>
      <c r="M49" s="355">
        <v>39</v>
      </c>
    </row>
    <row r="50" spans="1:13" ht="16.5">
      <c r="A50" s="39" t="s">
        <v>151</v>
      </c>
      <c r="B50" s="417" t="s">
        <v>259</v>
      </c>
      <c r="C50" s="341">
        <f>'101-1(D)'!E49+'101-2(D)'!E49</f>
        <v>15</v>
      </c>
      <c r="D50" s="360">
        <f>'101-1(D)'!F49+'101-2(D)'!F49</f>
        <v>6</v>
      </c>
      <c r="E50" s="360">
        <f>'101-1(D)'!G49+'101-2(D)'!G49</f>
        <v>9</v>
      </c>
      <c r="F50" s="360">
        <f>'101-1(D)'!H49+'101-2(D)'!H49</f>
        <v>10</v>
      </c>
      <c r="G50" s="386">
        <f t="shared" si="1"/>
        <v>0.6666666666666666</v>
      </c>
      <c r="H50" s="341">
        <f>'101-1(D)'!J49+'101-2(D)'!J49</f>
        <v>24</v>
      </c>
      <c r="I50" s="364">
        <f t="shared" si="0"/>
        <v>1.6</v>
      </c>
      <c r="J50" s="341">
        <v>18</v>
      </c>
      <c r="K50" s="341">
        <v>12</v>
      </c>
      <c r="L50" s="341">
        <v>30</v>
      </c>
      <c r="M50" s="355">
        <v>10</v>
      </c>
    </row>
    <row r="51" spans="1:13" ht="16.5">
      <c r="A51" s="252"/>
      <c r="B51" s="350" t="s">
        <v>223</v>
      </c>
      <c r="C51" s="358">
        <f>'101-1(D)'!E50+'101-2(D)'!E50</f>
        <v>73</v>
      </c>
      <c r="D51" s="360">
        <f>'101-1(D)'!F50+'101-2(D)'!F50</f>
        <v>26</v>
      </c>
      <c r="E51" s="360">
        <f>'101-1(D)'!G50+'101-2(D)'!G50</f>
        <v>47</v>
      </c>
      <c r="F51" s="360">
        <f>'101-1(D)'!H50+'101-2(D)'!H50</f>
        <v>57</v>
      </c>
      <c r="G51" s="386">
        <f t="shared" si="1"/>
        <v>0.7808219178082192</v>
      </c>
      <c r="H51" s="358">
        <f>'101-1(D)'!J50+'101-2(D)'!J50</f>
        <v>115</v>
      </c>
      <c r="I51" s="359">
        <f t="shared" si="0"/>
        <v>1.5753424657534247</v>
      </c>
      <c r="J51" s="358"/>
      <c r="K51" s="358"/>
      <c r="L51" s="358"/>
      <c r="M51" s="341"/>
    </row>
    <row r="52" spans="1:2" ht="16.5">
      <c r="A52" s="6"/>
      <c r="B52" s="6"/>
    </row>
    <row r="54" spans="1:2" ht="16.5">
      <c r="A54"/>
      <c r="B54"/>
    </row>
  </sheetData>
  <sheetProtection/>
  <mergeCells count="2">
    <mergeCell ref="D2:G2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2014-04-03T08:44:11Z</cp:lastPrinted>
  <dcterms:created xsi:type="dcterms:W3CDTF">2013-08-28T08:06:32Z</dcterms:created>
  <dcterms:modified xsi:type="dcterms:W3CDTF">2014-04-10T09:00:03Z</dcterms:modified>
  <cp:category/>
  <cp:version/>
  <cp:contentType/>
  <cp:contentStatus/>
</cp:coreProperties>
</file>