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480" windowHeight="9552"/>
  </bookViews>
  <sheets>
    <sheet name="碩士" sheetId="3" r:id="rId1"/>
    <sheet name="工作表1" sheetId="4" r:id="rId2"/>
  </sheets>
  <definedNames>
    <definedName name="_xlnm.Print_Titles" localSheetId="0">碩士!$1:$4</definedName>
  </definedNames>
  <calcPr calcId="145621"/>
</workbook>
</file>

<file path=xl/calcChain.xml><?xml version="1.0" encoding="utf-8"?>
<calcChain xmlns="http://schemas.openxmlformats.org/spreadsheetml/2006/main">
  <c r="K63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5" i="3"/>
  <c r="D5" i="4" l="1"/>
  <c r="G5" i="4"/>
  <c r="J5" i="4"/>
  <c r="M5" i="4"/>
  <c r="Q5" i="4" s="1"/>
  <c r="N5" i="4"/>
  <c r="O5" i="4"/>
  <c r="P5" i="4"/>
  <c r="G6" i="4"/>
  <c r="M6" i="4"/>
  <c r="Q6" i="4" s="1"/>
  <c r="O6" i="4"/>
  <c r="G7" i="4"/>
  <c r="M7" i="4"/>
  <c r="Q7" i="4" s="1"/>
  <c r="O7" i="4"/>
  <c r="D8" i="4"/>
  <c r="G8" i="4"/>
  <c r="J8" i="4"/>
  <c r="M8" i="4"/>
  <c r="Q8" i="4" s="1"/>
  <c r="N8" i="4"/>
  <c r="O8" i="4"/>
  <c r="P8" i="4"/>
  <c r="D9" i="4"/>
  <c r="G9" i="4"/>
  <c r="J9" i="4"/>
  <c r="M9" i="4"/>
  <c r="Q9" i="4" s="1"/>
  <c r="N9" i="4"/>
  <c r="O9" i="4"/>
  <c r="P9" i="4"/>
  <c r="D10" i="4"/>
  <c r="G10" i="4"/>
  <c r="J10" i="4"/>
  <c r="M10" i="4"/>
  <c r="Q10" i="4" s="1"/>
  <c r="N10" i="4"/>
  <c r="O10" i="4"/>
  <c r="P10" i="4"/>
  <c r="D11" i="4"/>
  <c r="G11" i="4"/>
  <c r="J11" i="4"/>
  <c r="M11" i="4"/>
  <c r="Q11" i="4" s="1"/>
  <c r="N11" i="4"/>
  <c r="O11" i="4"/>
  <c r="P11" i="4"/>
  <c r="D12" i="4"/>
  <c r="G12" i="4"/>
  <c r="J12" i="4"/>
  <c r="M12" i="4"/>
  <c r="Q12" i="4" s="1"/>
  <c r="N12" i="4"/>
  <c r="O12" i="4"/>
  <c r="P12" i="4"/>
  <c r="D13" i="4"/>
  <c r="G13" i="4"/>
  <c r="J13" i="4"/>
  <c r="M13" i="4"/>
  <c r="Q13" i="4" s="1"/>
  <c r="N13" i="4"/>
  <c r="O13" i="4"/>
  <c r="P13" i="4"/>
  <c r="D14" i="4"/>
  <c r="G14" i="4"/>
  <c r="J14" i="4"/>
  <c r="M14" i="4"/>
  <c r="Q14" i="4" s="1"/>
  <c r="N14" i="4"/>
  <c r="O14" i="4"/>
  <c r="P14" i="4"/>
  <c r="D15" i="4"/>
  <c r="G15" i="4"/>
  <c r="J15" i="4"/>
  <c r="M15" i="4"/>
  <c r="Q15" i="4" s="1"/>
  <c r="N15" i="4"/>
  <c r="O15" i="4"/>
  <c r="P15" i="4"/>
  <c r="D16" i="4"/>
  <c r="G16" i="4"/>
  <c r="J16" i="4"/>
  <c r="M16" i="4"/>
  <c r="Q16" i="4" s="1"/>
  <c r="N16" i="4"/>
  <c r="O16" i="4"/>
  <c r="P16" i="4"/>
  <c r="D17" i="4"/>
  <c r="P17" i="4" s="1"/>
  <c r="G17" i="4"/>
  <c r="J17" i="4"/>
  <c r="M17" i="4"/>
  <c r="Q17" i="4" s="1"/>
  <c r="N17" i="4"/>
  <c r="O17" i="4"/>
  <c r="D18" i="4"/>
  <c r="P18" i="4" s="1"/>
  <c r="G18" i="4"/>
  <c r="J18" i="4"/>
  <c r="M18" i="4"/>
  <c r="Q18" i="4" s="1"/>
  <c r="N18" i="4"/>
  <c r="O18" i="4"/>
  <c r="D19" i="4"/>
  <c r="P19" i="4" s="1"/>
  <c r="G19" i="4"/>
  <c r="J19" i="4"/>
  <c r="M19" i="4"/>
  <c r="Q19" i="4" s="1"/>
  <c r="N19" i="4"/>
  <c r="O19" i="4"/>
  <c r="D20" i="4"/>
  <c r="P20" i="4" s="1"/>
  <c r="G20" i="4"/>
  <c r="J20" i="4"/>
  <c r="M20" i="4"/>
  <c r="Q20" i="4" s="1"/>
  <c r="N20" i="4"/>
  <c r="O20" i="4"/>
  <c r="D21" i="4"/>
  <c r="P21" i="4" s="1"/>
  <c r="G21" i="4"/>
  <c r="J21" i="4"/>
  <c r="M21" i="4"/>
  <c r="Q21" i="4" s="1"/>
  <c r="N21" i="4"/>
  <c r="O21" i="4"/>
  <c r="D22" i="4"/>
  <c r="P22" i="4" s="1"/>
  <c r="G22" i="4"/>
  <c r="J22" i="4"/>
  <c r="M22" i="4"/>
  <c r="Q22" i="4" s="1"/>
  <c r="N22" i="4"/>
  <c r="O22" i="4"/>
  <c r="D23" i="4"/>
  <c r="P23" i="4" s="1"/>
  <c r="G23" i="4"/>
  <c r="J23" i="4"/>
  <c r="M23" i="4"/>
  <c r="Q23" i="4" s="1"/>
  <c r="N23" i="4"/>
  <c r="O23" i="4"/>
  <c r="D24" i="4"/>
  <c r="P24" i="4" s="1"/>
  <c r="G24" i="4"/>
  <c r="J24" i="4"/>
  <c r="M24" i="4"/>
  <c r="Q24" i="4" s="1"/>
  <c r="N24" i="4"/>
  <c r="O24" i="4"/>
  <c r="D25" i="4"/>
  <c r="P25" i="4" s="1"/>
  <c r="G25" i="4"/>
  <c r="J25" i="4"/>
  <c r="M25" i="4"/>
  <c r="Q25" i="4" s="1"/>
  <c r="N25" i="4"/>
  <c r="O25" i="4"/>
  <c r="D26" i="4"/>
  <c r="P26" i="4" s="1"/>
  <c r="G26" i="4"/>
  <c r="J26" i="4"/>
  <c r="M26" i="4"/>
  <c r="Q26" i="4" s="1"/>
  <c r="N26" i="4"/>
  <c r="O26" i="4"/>
  <c r="D27" i="4"/>
  <c r="P27" i="4" s="1"/>
  <c r="G27" i="4"/>
  <c r="J27" i="4"/>
  <c r="M27" i="4"/>
  <c r="Q27" i="4" s="1"/>
  <c r="N27" i="4"/>
  <c r="O27" i="4"/>
  <c r="D28" i="4"/>
  <c r="P28" i="4" s="1"/>
  <c r="G28" i="4"/>
  <c r="J28" i="4"/>
  <c r="M28" i="4"/>
  <c r="Q28" i="4" s="1"/>
  <c r="N28" i="4"/>
  <c r="O28" i="4"/>
  <c r="D29" i="4"/>
  <c r="P29" i="4" s="1"/>
  <c r="G29" i="4"/>
  <c r="J29" i="4"/>
  <c r="M29" i="4"/>
  <c r="Q29" i="4" s="1"/>
  <c r="N29" i="4"/>
  <c r="O29" i="4"/>
  <c r="D30" i="4"/>
  <c r="P30" i="4" s="1"/>
  <c r="G30" i="4"/>
  <c r="J30" i="4"/>
  <c r="M30" i="4"/>
  <c r="Q30" i="4" s="1"/>
  <c r="N30" i="4"/>
  <c r="O30" i="4"/>
  <c r="D31" i="4"/>
  <c r="P31" i="4" s="1"/>
  <c r="G31" i="4"/>
  <c r="J31" i="4"/>
  <c r="M31" i="4"/>
  <c r="Q31" i="4" s="1"/>
  <c r="N31" i="4"/>
  <c r="O31" i="4"/>
  <c r="D32" i="4"/>
  <c r="P32" i="4" s="1"/>
  <c r="G32" i="4"/>
  <c r="J32" i="4"/>
  <c r="M32" i="4"/>
  <c r="Q32" i="4" s="1"/>
  <c r="N32" i="4"/>
  <c r="O32" i="4"/>
  <c r="D33" i="4"/>
  <c r="P33" i="4" s="1"/>
  <c r="G33" i="4"/>
  <c r="J33" i="4"/>
  <c r="M33" i="4"/>
  <c r="Q33" i="4" s="1"/>
  <c r="N33" i="4"/>
  <c r="O33" i="4"/>
  <c r="D34" i="4"/>
  <c r="P34" i="4" s="1"/>
  <c r="G34" i="4"/>
  <c r="J34" i="4"/>
  <c r="M34" i="4"/>
  <c r="Q34" i="4" s="1"/>
  <c r="N34" i="4"/>
  <c r="O34" i="4"/>
  <c r="D35" i="4"/>
  <c r="P35" i="4" s="1"/>
  <c r="G35" i="4"/>
  <c r="J35" i="4"/>
  <c r="M35" i="4"/>
  <c r="Q35" i="4" s="1"/>
  <c r="N35" i="4"/>
  <c r="O35" i="4"/>
  <c r="D36" i="4"/>
  <c r="P36" i="4" s="1"/>
  <c r="G36" i="4"/>
  <c r="J36" i="4"/>
  <c r="M36" i="4"/>
  <c r="Q36" i="4" s="1"/>
  <c r="N36" i="4"/>
  <c r="O36" i="4"/>
  <c r="D37" i="4"/>
  <c r="P37" i="4" s="1"/>
  <c r="G37" i="4"/>
  <c r="J37" i="4"/>
  <c r="M37" i="4"/>
  <c r="Q37" i="4" s="1"/>
  <c r="N37" i="4"/>
  <c r="O37" i="4"/>
  <c r="D38" i="4"/>
  <c r="P38" i="4" s="1"/>
  <c r="G38" i="4"/>
  <c r="J38" i="4"/>
  <c r="M38" i="4"/>
  <c r="Q38" i="4" s="1"/>
  <c r="N38" i="4"/>
  <c r="O38" i="4"/>
  <c r="D39" i="4"/>
  <c r="P39" i="4" s="1"/>
  <c r="G39" i="4"/>
  <c r="J39" i="4"/>
  <c r="M39" i="4"/>
  <c r="Q39" i="4" s="1"/>
  <c r="N39" i="4"/>
  <c r="O39" i="4"/>
  <c r="D40" i="4"/>
  <c r="P40" i="4" s="1"/>
  <c r="G40" i="4"/>
  <c r="J40" i="4"/>
  <c r="M40" i="4"/>
  <c r="Q40" i="4" s="1"/>
  <c r="N40" i="4"/>
  <c r="O40" i="4"/>
  <c r="D41" i="4"/>
  <c r="P41" i="4" s="1"/>
  <c r="G41" i="4"/>
  <c r="J41" i="4"/>
  <c r="M41" i="4"/>
  <c r="Q41" i="4" s="1"/>
  <c r="N41" i="4"/>
  <c r="O41" i="4"/>
  <c r="G42" i="4"/>
  <c r="M42" i="4"/>
  <c r="Q42" i="4" s="1"/>
  <c r="O42" i="4"/>
  <c r="D43" i="4"/>
  <c r="P43" i="4" s="1"/>
  <c r="G43" i="4"/>
  <c r="J43" i="4"/>
  <c r="M43" i="4"/>
  <c r="Q43" i="4" s="1"/>
  <c r="N43" i="4"/>
  <c r="O43" i="4"/>
  <c r="D44" i="4"/>
  <c r="P44" i="4" s="1"/>
  <c r="G44" i="4"/>
  <c r="J44" i="4"/>
  <c r="M44" i="4"/>
  <c r="Q44" i="4" s="1"/>
  <c r="N44" i="4"/>
  <c r="O44" i="4"/>
  <c r="D45" i="4"/>
  <c r="P45" i="4" s="1"/>
  <c r="G45" i="4"/>
  <c r="J45" i="4"/>
  <c r="M45" i="4"/>
  <c r="Q45" i="4" s="1"/>
  <c r="N45" i="4"/>
  <c r="O45" i="4"/>
  <c r="D46" i="4"/>
  <c r="P46" i="4" s="1"/>
  <c r="G46" i="4"/>
  <c r="J46" i="4"/>
  <c r="M46" i="4"/>
  <c r="Q46" i="4" s="1"/>
  <c r="N46" i="4"/>
  <c r="O46" i="4"/>
  <c r="D47" i="4"/>
  <c r="P47" i="4" s="1"/>
  <c r="G47" i="4"/>
  <c r="J47" i="4"/>
  <c r="M47" i="4"/>
  <c r="Q47" i="4" s="1"/>
  <c r="N47" i="4"/>
  <c r="O47" i="4"/>
  <c r="D48" i="4"/>
  <c r="P48" i="4" s="1"/>
  <c r="G48" i="4"/>
  <c r="J48" i="4"/>
  <c r="M48" i="4"/>
  <c r="Q48" i="4" s="1"/>
  <c r="N48" i="4"/>
  <c r="O48" i="4"/>
  <c r="D49" i="4"/>
  <c r="P49" i="4" s="1"/>
  <c r="G49" i="4"/>
  <c r="J49" i="4"/>
  <c r="M49" i="4"/>
  <c r="Q49" i="4" s="1"/>
  <c r="N49" i="4"/>
  <c r="O49" i="4"/>
  <c r="D50" i="4"/>
  <c r="P50" i="4" s="1"/>
  <c r="G50" i="4"/>
  <c r="J50" i="4"/>
  <c r="M50" i="4"/>
  <c r="Q50" i="4" s="1"/>
  <c r="N50" i="4"/>
  <c r="O50" i="4"/>
  <c r="D51" i="4"/>
  <c r="P51" i="4" s="1"/>
  <c r="G51" i="4"/>
  <c r="J51" i="4"/>
  <c r="M51" i="4"/>
  <c r="Q51" i="4" s="1"/>
  <c r="N51" i="4"/>
  <c r="O51" i="4"/>
  <c r="D52" i="4"/>
  <c r="P52" i="4" s="1"/>
  <c r="G52" i="4"/>
  <c r="J52" i="4"/>
  <c r="M52" i="4"/>
  <c r="Q52" i="4" s="1"/>
  <c r="N52" i="4"/>
  <c r="O52" i="4"/>
  <c r="D53" i="4"/>
  <c r="P53" i="4" s="1"/>
  <c r="G53" i="4"/>
  <c r="Q53" i="4" s="1"/>
  <c r="J53" i="4"/>
  <c r="M53" i="4"/>
  <c r="N53" i="4"/>
  <c r="O53" i="4"/>
  <c r="D54" i="4"/>
  <c r="P54" i="4" s="1"/>
  <c r="G54" i="4"/>
  <c r="Q54" i="4" s="1"/>
  <c r="J54" i="4"/>
  <c r="M54" i="4"/>
  <c r="N54" i="4"/>
  <c r="O54" i="4"/>
  <c r="D55" i="4"/>
  <c r="P55" i="4" s="1"/>
  <c r="G55" i="4"/>
  <c r="Q55" i="4" s="1"/>
  <c r="J55" i="4"/>
  <c r="M55" i="4"/>
  <c r="N55" i="4"/>
  <c r="O55" i="4"/>
  <c r="D56" i="4"/>
  <c r="P56" i="4"/>
  <c r="G56" i="4"/>
  <c r="J56" i="4"/>
  <c r="M56" i="4"/>
  <c r="Q56" i="4" s="1"/>
  <c r="N56" i="4"/>
  <c r="O56" i="4"/>
  <c r="D57" i="4"/>
  <c r="P57" i="4" s="1"/>
  <c r="G57" i="4"/>
  <c r="Q57" i="4" s="1"/>
  <c r="J57" i="4"/>
  <c r="M57" i="4"/>
  <c r="N57" i="4"/>
  <c r="O57" i="4"/>
  <c r="D58" i="4"/>
  <c r="P58" i="4"/>
  <c r="G58" i="4"/>
  <c r="J58" i="4"/>
  <c r="M58" i="4"/>
  <c r="Q58" i="4" s="1"/>
  <c r="N58" i="4"/>
  <c r="O58" i="4"/>
  <c r="G59" i="4"/>
  <c r="M59" i="4"/>
  <c r="Q59" i="4" s="1"/>
  <c r="O59" i="4"/>
  <c r="D60" i="4"/>
  <c r="P60" i="4" s="1"/>
  <c r="G60" i="4"/>
  <c r="Q60" i="4" s="1"/>
  <c r="J60" i="4"/>
  <c r="M60" i="4"/>
  <c r="N60" i="4"/>
  <c r="O60" i="4"/>
  <c r="G61" i="4"/>
  <c r="Q61" i="4"/>
  <c r="M61" i="4"/>
  <c r="O61" i="4"/>
  <c r="G62" i="4"/>
  <c r="Q62" i="4"/>
  <c r="M62" i="4"/>
  <c r="O62" i="4"/>
  <c r="D63" i="4"/>
  <c r="P63" i="4" s="1"/>
  <c r="G63" i="4"/>
  <c r="Q63" i="4" s="1"/>
  <c r="J63" i="4"/>
  <c r="M63" i="4"/>
  <c r="N63" i="4"/>
  <c r="O63" i="4"/>
  <c r="F5" i="3"/>
  <c r="P5" i="3"/>
  <c r="Q5" i="3" s="1"/>
  <c r="F6" i="3"/>
  <c r="Q6" i="3" s="1"/>
  <c r="P6" i="3"/>
  <c r="F7" i="3"/>
  <c r="P7" i="3"/>
  <c r="R7" i="3" s="1"/>
  <c r="F8" i="3"/>
  <c r="Q8" i="3"/>
  <c r="P8" i="3"/>
  <c r="F9" i="3"/>
  <c r="P9" i="3"/>
  <c r="R9" i="3"/>
  <c r="F10" i="3"/>
  <c r="Q10" i="3" s="1"/>
  <c r="P10" i="3"/>
  <c r="F11" i="3"/>
  <c r="Q11" i="3" s="1"/>
  <c r="P11" i="3"/>
  <c r="R11" i="3" s="1"/>
  <c r="F12" i="3"/>
  <c r="P12" i="3"/>
  <c r="R12" i="3" s="1"/>
  <c r="F13" i="3"/>
  <c r="P13" i="3"/>
  <c r="R13" i="3"/>
  <c r="F14" i="3"/>
  <c r="R14" i="3" s="1"/>
  <c r="P14" i="3"/>
  <c r="F15" i="3"/>
  <c r="P15" i="3"/>
  <c r="R15" i="3"/>
  <c r="F16" i="3"/>
  <c r="P16" i="3"/>
  <c r="F17" i="3"/>
  <c r="P17" i="3"/>
  <c r="R17" i="3" s="1"/>
  <c r="F18" i="3"/>
  <c r="P18" i="3"/>
  <c r="F19" i="3"/>
  <c r="Q19" i="3" s="1"/>
  <c r="P19" i="3"/>
  <c r="R19" i="3" s="1"/>
  <c r="F20" i="3"/>
  <c r="Q20" i="3" s="1"/>
  <c r="P20" i="3"/>
  <c r="R20" i="3" s="1"/>
  <c r="F21" i="3"/>
  <c r="P21" i="3"/>
  <c r="R21" i="3"/>
  <c r="F22" i="3"/>
  <c r="Q22" i="3" s="1"/>
  <c r="P22" i="3"/>
  <c r="F23" i="3"/>
  <c r="P23" i="3"/>
  <c r="R23" i="3"/>
  <c r="F24" i="3"/>
  <c r="P24" i="3"/>
  <c r="F25" i="3"/>
  <c r="P25" i="3"/>
  <c r="R25" i="3" s="1"/>
  <c r="F26" i="3"/>
  <c r="P26" i="3"/>
  <c r="R26" i="3" s="1"/>
  <c r="F27" i="3"/>
  <c r="P27" i="3"/>
  <c r="R27" i="3" s="1"/>
  <c r="F28" i="3"/>
  <c r="P28" i="3"/>
  <c r="R28" i="3" s="1"/>
  <c r="F29" i="3"/>
  <c r="P29" i="3"/>
  <c r="R29" i="3"/>
  <c r="F30" i="3"/>
  <c r="R30" i="3" s="1"/>
  <c r="P30" i="3"/>
  <c r="F31" i="3"/>
  <c r="P31" i="3"/>
  <c r="R31" i="3"/>
  <c r="F32" i="3"/>
  <c r="P32" i="3"/>
  <c r="F33" i="3"/>
  <c r="P33" i="3"/>
  <c r="R33" i="3" s="1"/>
  <c r="F34" i="3"/>
  <c r="P34" i="3"/>
  <c r="F35" i="3"/>
  <c r="P35" i="3"/>
  <c r="R35" i="3" s="1"/>
  <c r="F36" i="3"/>
  <c r="P36" i="3"/>
  <c r="Q36" i="3" s="1"/>
  <c r="F37" i="3"/>
  <c r="F63" i="3" s="1"/>
  <c r="Q63" i="3" s="1"/>
  <c r="P37" i="3"/>
  <c r="R37" i="3" s="1"/>
  <c r="F38" i="3"/>
  <c r="R38" i="3" s="1"/>
  <c r="Q38" i="3"/>
  <c r="P38" i="3"/>
  <c r="F39" i="3"/>
  <c r="P39" i="3"/>
  <c r="Q39" i="3" s="1"/>
  <c r="F40" i="3"/>
  <c r="Q40" i="3" s="1"/>
  <c r="P40" i="3"/>
  <c r="F41" i="3"/>
  <c r="Q41" i="3" s="1"/>
  <c r="P41" i="3"/>
  <c r="R41" i="3" s="1"/>
  <c r="F42" i="3"/>
  <c r="Q42" i="3" s="1"/>
  <c r="P42" i="3"/>
  <c r="F43" i="3"/>
  <c r="Q43" i="3" s="1"/>
  <c r="P43" i="3"/>
  <c r="F44" i="3"/>
  <c r="P44" i="3"/>
  <c r="Q44" i="3" s="1"/>
  <c r="F45" i="3"/>
  <c r="P45" i="3"/>
  <c r="F46" i="3"/>
  <c r="R46" i="3" s="1"/>
  <c r="Q46" i="3"/>
  <c r="P46" i="3"/>
  <c r="F47" i="3"/>
  <c r="P47" i="3"/>
  <c r="Q47" i="3" s="1"/>
  <c r="F48" i="3"/>
  <c r="Q48" i="3" s="1"/>
  <c r="P48" i="3"/>
  <c r="F49" i="3"/>
  <c r="P49" i="3"/>
  <c r="Q49" i="3" s="1"/>
  <c r="F50" i="3"/>
  <c r="Q50" i="3" s="1"/>
  <c r="P50" i="3"/>
  <c r="F51" i="3"/>
  <c r="R51" i="3" s="1"/>
  <c r="P51" i="3"/>
  <c r="F52" i="3"/>
  <c r="P52" i="3"/>
  <c r="Q52" i="3" s="1"/>
  <c r="F53" i="3"/>
  <c r="P53" i="3"/>
  <c r="F54" i="3"/>
  <c r="R54" i="3"/>
  <c r="P54" i="3"/>
  <c r="F55" i="3"/>
  <c r="P55" i="3"/>
  <c r="R55" i="3" s="1"/>
  <c r="F56" i="3"/>
  <c r="R56" i="3" s="1"/>
  <c r="P56" i="3"/>
  <c r="F57" i="3"/>
  <c r="Q57" i="3" s="1"/>
  <c r="P57" i="3"/>
  <c r="R57" i="3" s="1"/>
  <c r="F58" i="3"/>
  <c r="Q58" i="3" s="1"/>
  <c r="P58" i="3"/>
  <c r="R58" i="3" s="1"/>
  <c r="F59" i="3"/>
  <c r="Q59" i="3" s="1"/>
  <c r="P59" i="3"/>
  <c r="F60" i="3"/>
  <c r="P60" i="3"/>
  <c r="Q60" i="3" s="1"/>
  <c r="F61" i="3"/>
  <c r="P61" i="3"/>
  <c r="F62" i="3"/>
  <c r="R62" i="3"/>
  <c r="P62" i="3"/>
  <c r="B63" i="3"/>
  <c r="C63" i="3"/>
  <c r="D63" i="3"/>
  <c r="E63" i="3"/>
  <c r="G63" i="3"/>
  <c r="H63" i="3"/>
  <c r="I63" i="3"/>
  <c r="J63" i="3"/>
  <c r="L63" i="3"/>
  <c r="M63" i="3"/>
  <c r="N63" i="3"/>
  <c r="O63" i="3"/>
  <c r="R34" i="3"/>
  <c r="R32" i="3"/>
  <c r="R24" i="3"/>
  <c r="R22" i="3"/>
  <c r="R16" i="3"/>
  <c r="R8" i="3"/>
  <c r="R6" i="3"/>
  <c r="Q55" i="3"/>
  <c r="P63" i="3"/>
  <c r="R63" i="3" s="1"/>
  <c r="Q21" i="3"/>
  <c r="Q17" i="3"/>
  <c r="Q15" i="3"/>
  <c r="Q13" i="3"/>
  <c r="Q9" i="3"/>
  <c r="Q7" i="3"/>
  <c r="Q18" i="3"/>
  <c r="Q16" i="3"/>
  <c r="R61" i="3"/>
  <c r="Q53" i="3"/>
  <c r="Q45" i="3"/>
  <c r="R60" i="3"/>
  <c r="R53" i="3"/>
  <c r="R50" i="3"/>
  <c r="R42" i="3"/>
  <c r="Q34" i="3"/>
  <c r="Q28" i="3"/>
  <c r="Q26" i="3"/>
  <c r="Q62" i="3"/>
  <c r="Q61" i="3"/>
  <c r="Q54" i="3"/>
  <c r="Q33" i="3"/>
  <c r="Q31" i="3"/>
  <c r="Q29" i="3"/>
  <c r="Q27" i="3"/>
  <c r="Q25" i="3"/>
  <c r="Q23" i="3"/>
  <c r="R47" i="3"/>
  <c r="R44" i="3"/>
  <c r="Q32" i="3"/>
  <c r="Q30" i="3"/>
  <c r="Q24" i="3"/>
  <c r="R45" i="3"/>
  <c r="R39" i="3"/>
  <c r="R18" i="3"/>
  <c r="R10" i="3"/>
  <c r="R5" i="3"/>
  <c r="Q56" i="3" l="1"/>
  <c r="R43" i="3"/>
  <c r="R52" i="3"/>
  <c r="R36" i="3"/>
  <c r="Q37" i="3"/>
  <c r="Q12" i="3"/>
  <c r="R49" i="3"/>
  <c r="Q35" i="3"/>
  <c r="R59" i="3"/>
  <c r="Q51" i="3"/>
  <c r="R40" i="3"/>
  <c r="R48" i="3"/>
  <c r="Q14" i="3"/>
</calcChain>
</file>

<file path=xl/sharedStrings.xml><?xml version="1.0" encoding="utf-8"?>
<sst xmlns="http://schemas.openxmlformats.org/spreadsheetml/2006/main" count="207" uniqueCount="149">
  <si>
    <t>應用數學系</t>
  </si>
  <si>
    <t>資訊科學與工程學系</t>
  </si>
  <si>
    <t>化學工程學系</t>
  </si>
  <si>
    <t xml:space="preserve">中國文學系 </t>
  </si>
  <si>
    <t xml:space="preserve">外國語文學系 </t>
  </si>
  <si>
    <t xml:space="preserve">歷史學系 </t>
  </si>
  <si>
    <t xml:space="preserve">圖書資訊學研究所 </t>
  </si>
  <si>
    <t xml:space="preserve">台灣文學與跨國文化研究所 </t>
  </si>
  <si>
    <t xml:space="preserve">化學系 </t>
  </si>
  <si>
    <t>應用數學系計算科學碩士班</t>
  </si>
  <si>
    <t>物理學系生物物理學碩士班</t>
  </si>
  <si>
    <t>物理系</t>
  </si>
  <si>
    <t xml:space="preserve">奈米科學研究所 </t>
  </si>
  <si>
    <t xml:space="preserve">統計學研究所 </t>
  </si>
  <si>
    <t xml:space="preserve">土木工程學系 </t>
  </si>
  <si>
    <t xml:space="preserve">機械工程學系 </t>
  </si>
  <si>
    <t xml:space="preserve">環境工程學系 </t>
  </si>
  <si>
    <t xml:space="preserve">電機工程學系 </t>
  </si>
  <si>
    <t xml:space="preserve">材料科學與工程學系 </t>
  </si>
  <si>
    <t>精密工程研究所</t>
  </si>
  <si>
    <t xml:space="preserve">通訊工程研究所 </t>
  </si>
  <si>
    <t>光電工程研究所</t>
  </si>
  <si>
    <t xml:space="preserve">生醫工程研究所 </t>
  </si>
  <si>
    <t xml:space="preserve">生命科學系 </t>
  </si>
  <si>
    <t xml:space="preserve">分子生物學研究所 </t>
  </si>
  <si>
    <t xml:space="preserve">生物化學研究所 </t>
  </si>
  <si>
    <t xml:space="preserve">生物醫學研究所 </t>
  </si>
  <si>
    <t xml:space="preserve">基因體暨生物資訊學研究所 </t>
  </si>
  <si>
    <t xml:space="preserve">獸醫學系 </t>
  </si>
  <si>
    <t xml:space="preserve">微生物暨公共衛生學研究所 </t>
  </si>
  <si>
    <t xml:space="preserve">獸醫病理生物學研究所 </t>
  </si>
  <si>
    <t xml:space="preserve">財務金融學系 </t>
  </si>
  <si>
    <t xml:space="preserve">企業管理學系 </t>
  </si>
  <si>
    <t xml:space="preserve">行銷學系 </t>
  </si>
  <si>
    <t xml:space="preserve">科技管理研究所電子商務碩士班 </t>
  </si>
  <si>
    <t>科技管理研究所科技管理碩士班</t>
  </si>
  <si>
    <t xml:space="preserve">資訊管理學系 </t>
  </si>
  <si>
    <t xml:space="preserve">運動與健康管理研究所 </t>
  </si>
  <si>
    <t xml:space="preserve">會計學系 </t>
  </si>
  <si>
    <t xml:space="preserve">農藝學系 </t>
  </si>
  <si>
    <t xml:space="preserve">園藝學系 </t>
  </si>
  <si>
    <t xml:space="preserve">森林學系 </t>
  </si>
  <si>
    <t xml:space="preserve">應用經濟學系 </t>
  </si>
  <si>
    <t xml:space="preserve">植物病理學系 </t>
  </si>
  <si>
    <t xml:space="preserve">昆蟲學系 </t>
  </si>
  <si>
    <t xml:space="preserve">動物科學系 </t>
  </si>
  <si>
    <t xml:space="preserve">土壤環境科學系 </t>
  </si>
  <si>
    <t xml:space="preserve">水土保持學系 </t>
  </si>
  <si>
    <t xml:space="preserve">食品暨應用生物科技學系 </t>
  </si>
  <si>
    <t xml:space="preserve">生物產業機電工程學系 </t>
  </si>
  <si>
    <t xml:space="preserve">生物科技學研究所 </t>
  </si>
  <si>
    <t xml:space="preserve">生物產業管理研究所 </t>
  </si>
  <si>
    <t xml:space="preserve">景觀與遊憩碩士學位學程 </t>
  </si>
  <si>
    <t>國際政治研究所</t>
  </si>
  <si>
    <t>國家政策與公共事務研究所</t>
  </si>
  <si>
    <t>教師專業發展研究所</t>
  </si>
  <si>
    <t>國立中興大學 102 學年度 碩士班 招生資料統計</t>
    <phoneticPr fontId="2" type="noConversion"/>
  </si>
  <si>
    <t>--</t>
    <phoneticPr fontId="2" type="noConversion"/>
  </si>
  <si>
    <t>--</t>
    <phoneticPr fontId="7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</si>
  <si>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　　　　人數
系所名稱</t>
    </r>
    <phoneticPr fontId="7" type="noConversion"/>
  </si>
  <si>
    <r>
      <t>101</t>
    </r>
    <r>
      <rPr>
        <sz val="12"/>
        <rFont val="新細明體"/>
        <family val="1"/>
        <charset val="136"/>
      </rPr>
      <t>學年度</t>
    </r>
    <phoneticPr fontId="2" type="noConversion"/>
  </si>
  <si>
    <r>
      <t>102</t>
    </r>
    <r>
      <rPr>
        <sz val="12"/>
        <rFont val="新細明體"/>
        <family val="1"/>
        <charset val="136"/>
      </rPr>
      <t>學年度</t>
    </r>
    <phoneticPr fontId="2" type="noConversion"/>
  </si>
  <si>
    <r>
      <rPr>
        <sz val="12"/>
        <rFont val="新細明體"/>
        <family val="1"/>
        <charset val="136"/>
      </rPr>
      <t>甄試</t>
    </r>
    <phoneticPr fontId="7" type="noConversion"/>
  </si>
  <si>
    <r>
      <rPr>
        <sz val="12"/>
        <rFont val="新細明體"/>
        <family val="1"/>
        <charset val="136"/>
      </rPr>
      <t>考招</t>
    </r>
    <phoneticPr fontId="7" type="noConversion"/>
  </si>
  <si>
    <r>
      <rPr>
        <sz val="12"/>
        <rFont val="新細明體"/>
        <family val="1"/>
        <charset val="136"/>
      </rPr>
      <t>名額</t>
    </r>
    <phoneticPr fontId="2" type="noConversion"/>
  </si>
  <si>
    <r>
      <rPr>
        <sz val="12"/>
        <rFont val="新細明體"/>
        <family val="1"/>
        <charset val="136"/>
      </rPr>
      <t>報名</t>
    </r>
    <phoneticPr fontId="2" type="noConversion"/>
  </si>
  <si>
    <r>
      <rPr>
        <sz val="12"/>
        <rFont val="新細明體"/>
        <family val="1"/>
        <charset val="136"/>
      </rPr>
      <t>錄取率</t>
    </r>
    <phoneticPr fontId="2" type="noConversion"/>
  </si>
  <si>
    <r>
      <rPr>
        <sz val="12"/>
        <rFont val="新細明體"/>
        <family val="1"/>
        <charset val="136"/>
      </rPr>
      <t>中國文學系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</si>
  <si>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外國語文學系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</si>
  <si>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歷史學系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</si>
  <si>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圖書資訊學研究所</t>
    </r>
    <phoneticPr fontId="2" type="noConversion"/>
  </si>
  <si>
    <r>
      <rPr>
        <sz val="12"/>
        <rFont val="新細明體"/>
        <family val="1"/>
        <charset val="136"/>
      </rPr>
      <t>台灣文學與跨國文化研究所</t>
    </r>
    <phoneticPr fontId="2" type="noConversion"/>
  </si>
  <si>
    <r>
      <rPr>
        <sz val="12"/>
        <rFont val="新細明體"/>
        <family val="1"/>
        <charset val="136"/>
      </rPr>
      <t>化學系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</si>
  <si>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應用數學系</t>
    </r>
  </si>
  <si>
    <r>
      <rPr>
        <sz val="12"/>
        <rFont val="新細明體"/>
        <family val="1"/>
        <charset val="136"/>
      </rPr>
      <t>應用數學系計算科學碩士班</t>
    </r>
  </si>
  <si>
    <r>
      <rPr>
        <sz val="12"/>
        <rFont val="新細明體"/>
        <family val="1"/>
        <charset val="136"/>
      </rPr>
      <t>物理學系生物物理學碩士班</t>
    </r>
    <phoneticPr fontId="2" type="noConversion"/>
  </si>
  <si>
    <r>
      <rPr>
        <sz val="12"/>
        <rFont val="新細明體"/>
        <family val="1"/>
        <charset val="136"/>
      </rPr>
      <t>物理系</t>
    </r>
    <phoneticPr fontId="2" type="noConversion"/>
  </si>
  <si>
    <r>
      <rPr>
        <sz val="12"/>
        <rFont val="新細明體"/>
        <family val="1"/>
        <charset val="136"/>
      </rPr>
      <t>資訊科學與工程學系</t>
    </r>
  </si>
  <si>
    <r>
      <rPr>
        <sz val="12"/>
        <rFont val="新細明體"/>
        <family val="1"/>
        <charset val="136"/>
      </rPr>
      <t>奈米科學研究所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</si>
  <si>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統計學研究所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</si>
  <si>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土木工程學系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</si>
  <si>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機械工程學系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</si>
  <si>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環境工程學系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</si>
  <si>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電機工程學系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</si>
  <si>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化學工程學系</t>
    </r>
  </si>
  <si>
    <r>
      <rPr>
        <sz val="12"/>
        <rFont val="新細明體"/>
        <family val="1"/>
        <charset val="136"/>
      </rPr>
      <t>材料科學與工程學系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</si>
  <si>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精密工程研究所</t>
    </r>
  </si>
  <si>
    <r>
      <rPr>
        <sz val="12"/>
        <rFont val="新細明體"/>
        <family val="1"/>
        <charset val="136"/>
      </rPr>
      <t>通訊工程研究所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</si>
  <si>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光電工程研究所</t>
    </r>
  </si>
  <si>
    <r>
      <rPr>
        <sz val="12"/>
        <rFont val="新細明體"/>
        <family val="1"/>
        <charset val="136"/>
      </rPr>
      <t>生醫工程研究所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</si>
  <si>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生命科學系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</si>
  <si>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分子生物學研究所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</si>
  <si>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生物化學研究所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</si>
  <si>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生物醫學研究所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</si>
  <si>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基因體暨生物資訊學研究所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</si>
  <si>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獸醫學系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</si>
  <si>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微生物暨公共衛生學研究所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</si>
  <si>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獸醫病理生物學研究所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</si>
  <si>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財務金融學系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</si>
  <si>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企業管理學系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</si>
  <si>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行銷學系</t>
    </r>
    <phoneticPr fontId="2" type="noConversion"/>
  </si>
  <si>
    <r>
      <rPr>
        <sz val="12"/>
        <rFont val="新細明體"/>
        <family val="1"/>
        <charset val="136"/>
      </rPr>
      <t>科技管理研究所電子商務碩士班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</si>
  <si>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科技管理研究所科技管理碩士班</t>
    </r>
  </si>
  <si>
    <r>
      <rPr>
        <sz val="12"/>
        <rFont val="新細明體"/>
        <family val="1"/>
        <charset val="136"/>
      </rPr>
      <t>資訊管理學系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</si>
  <si>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運動與健康管理研究所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</si>
  <si>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會計學系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</si>
  <si>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農藝學系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</si>
  <si>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園藝學系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</si>
  <si>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森林學系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</si>
  <si>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應用經濟學系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</si>
  <si>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植物病理學系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</si>
  <si>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昆蟲學系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</si>
  <si>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動物科學系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</si>
  <si>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土壤環境科學系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</si>
  <si>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水土保持學系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</si>
  <si>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食品暨應用生物科技學系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</si>
  <si>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生物產業機電工程學系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</si>
  <si>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生物科技學研究所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</si>
  <si>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國際農學碩士學位學程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</si>
  <si>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新細明體"/>
        <family val="1"/>
        <charset val="136"/>
      </rPr>
      <t>生物產業管理研究所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</si>
  <si>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景觀與遊憩碩士學位學程</t>
    </r>
    <r>
      <rPr>
        <sz val="12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</si>
  <si>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法律學系</t>
    </r>
    <phoneticPr fontId="2" type="noConversion"/>
  </si>
  <si>
    <r>
      <rPr>
        <sz val="12"/>
        <rFont val="新細明體"/>
        <family val="1"/>
        <charset val="136"/>
      </rPr>
      <t>國際政治研究所</t>
    </r>
  </si>
  <si>
    <r>
      <rPr>
        <sz val="12"/>
        <rFont val="新細明體"/>
        <family val="1"/>
        <charset val="136"/>
      </rPr>
      <t>國家政策與公共事務研究所</t>
    </r>
  </si>
  <si>
    <r>
      <rPr>
        <sz val="12"/>
        <rFont val="新細明體"/>
        <family val="1"/>
        <charset val="136"/>
      </rPr>
      <t>教師專業發展研究所</t>
    </r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</si>
  <si>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>   </t>
    </r>
    <r>
      <rPr>
        <sz val="12"/>
        <rFont val="新細明體"/>
        <family val="1"/>
        <charset val="136"/>
      </rPr>
      <t>計</t>
    </r>
    <phoneticPr fontId="2" type="noConversion"/>
  </si>
  <si>
    <t>報名人數增減%</t>
    <phoneticPr fontId="2" type="noConversion"/>
  </si>
  <si>
    <t>錄取率增減%</t>
    <phoneticPr fontId="2" type="noConversion"/>
  </si>
  <si>
    <t>甄試</t>
    <phoneticPr fontId="2" type="noConversion"/>
  </si>
  <si>
    <t>考招</t>
    <phoneticPr fontId="2" type="noConversion"/>
  </si>
  <si>
    <t>一般生</t>
    <phoneticPr fontId="7" type="noConversion"/>
  </si>
  <si>
    <t>在職生</t>
    <phoneticPr fontId="7" type="noConversion"/>
  </si>
  <si>
    <t>--</t>
    <phoneticPr fontId="2" type="noConversion"/>
  </si>
  <si>
    <t>總   計</t>
    <phoneticPr fontId="2" type="noConversion"/>
  </si>
  <si>
    <t>　　　　    　　　　人數
系所名稱</t>
    <phoneticPr fontId="7" type="noConversion"/>
  </si>
  <si>
    <t>核定招生名額</t>
    <phoneticPr fontId="7" type="noConversion"/>
  </si>
  <si>
    <t>報考人數</t>
    <phoneticPr fontId="7" type="noConversion"/>
  </si>
  <si>
    <t>報到人數</t>
    <phoneticPr fontId="7" type="noConversion"/>
  </si>
  <si>
    <t>招生總缺額</t>
    <phoneticPr fontId="7" type="noConversion"/>
  </si>
  <si>
    <t>報到率</t>
    <phoneticPr fontId="7" type="noConversion"/>
  </si>
  <si>
    <t>甄試入學</t>
    <phoneticPr fontId="7" type="noConversion"/>
  </si>
  <si>
    <t>考試入學</t>
    <phoneticPr fontId="7" type="noConversion"/>
  </si>
  <si>
    <t>小計</t>
    <phoneticPr fontId="7" type="noConversion"/>
  </si>
  <si>
    <t>小計</t>
  </si>
  <si>
    <t>考試入學</t>
    <phoneticPr fontId="7" type="noConversion"/>
  </si>
  <si>
    <t>一般生</t>
    <phoneticPr fontId="7" type="noConversion"/>
  </si>
  <si>
    <t>在職生</t>
    <phoneticPr fontId="7" type="noConversion"/>
  </si>
  <si>
    <t xml:space="preserve">國際農學碩士學位學程 </t>
    <phoneticPr fontId="2" type="noConversion"/>
  </si>
  <si>
    <t>法律學系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</si>
</sst>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sz val="10"/>
      <name val="新細明體"/>
      <family val="1"/>
      <charset val="136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indexed="62"/>
      <name val="新細明體"/>
      <family val="1"/>
      <charset val="136"/>
      <scheme val="major"/>
    </font>
    <font>
      <b/>
      <sz val="15"/>
      <color indexed="62"/>
      <name val="新細明體"/>
      <family val="1"/>
      <charset val="136"/>
      <scheme val="minor"/>
    </font>
    <font>
      <b/>
      <sz val="13"/>
      <color indexed="62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8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/>
      <top style="hair">
        <color indexed="63"/>
      </top>
      <bottom style="double">
        <color indexed="63"/>
      </bottom>
      <diagonal/>
    </border>
    <border>
      <left style="medium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double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double">
        <color indexed="64"/>
      </bottom>
      <diagonal/>
    </border>
    <border>
      <left style="hair">
        <color indexed="63"/>
      </left>
      <right style="double">
        <color indexed="63"/>
      </right>
      <top style="hair">
        <color indexed="63"/>
      </top>
      <bottom style="double">
        <color indexed="64"/>
      </bottom>
      <diagonal/>
    </border>
    <border>
      <left style="medium">
        <color indexed="63"/>
      </left>
      <right style="hair">
        <color indexed="63"/>
      </right>
      <top style="hair">
        <color indexed="64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 style="thin">
        <color indexed="64"/>
      </left>
      <right style="medium">
        <color indexed="63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4"/>
      </top>
      <bottom style="hair">
        <color indexed="64"/>
      </bottom>
      <diagonal/>
    </border>
    <border>
      <left/>
      <right style="medium">
        <color indexed="63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 diagonalDown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3"/>
      </right>
      <top style="hair">
        <color indexed="63"/>
      </top>
      <bottom/>
      <diagonal/>
    </border>
    <border>
      <left style="hair">
        <color indexed="64"/>
      </left>
      <right style="medium">
        <color indexed="63"/>
      </right>
      <top/>
      <bottom style="hair">
        <color indexed="63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76" applyNumberFormat="0" applyAlignment="0" applyProtection="0">
      <alignment vertical="center"/>
    </xf>
    <xf numFmtId="0" fontId="20" fillId="0" borderId="77" applyNumberFormat="0" applyFill="0" applyAlignment="0" applyProtection="0">
      <alignment vertical="center"/>
    </xf>
    <xf numFmtId="0" fontId="1" fillId="23" borderId="7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7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76" applyNumberFormat="0" applyAlignment="0" applyProtection="0">
      <alignment vertical="center"/>
    </xf>
    <xf numFmtId="0" fontId="27" fillId="5" borderId="80" applyNumberFormat="0" applyAlignment="0" applyProtection="0">
      <alignment vertical="center"/>
    </xf>
    <xf numFmtId="0" fontId="28" fillId="29" borderId="81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quotePrefix="1" applyFont="1" applyFill="1" applyBorder="1" applyAlignment="1">
      <alignment horizontal="center" vertical="center"/>
    </xf>
    <xf numFmtId="9" fontId="11" fillId="0" borderId="11" xfId="0" applyNumberFormat="1" applyFont="1" applyFill="1" applyBorder="1" applyAlignment="1">
      <alignment horizontal="center" vertical="center"/>
    </xf>
    <xf numFmtId="0" fontId="13" fillId="0" borderId="11" xfId="0" quotePrefix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9" fontId="11" fillId="0" borderId="14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9" fontId="11" fillId="0" borderId="15" xfId="0" applyNumberFormat="1" applyFont="1" applyFill="1" applyBorder="1" applyAlignment="1">
      <alignment horizontal="center" vertical="center"/>
    </xf>
    <xf numFmtId="9" fontId="11" fillId="0" borderId="16" xfId="0" applyNumberFormat="1" applyFont="1" applyFill="1" applyBorder="1" applyAlignment="1">
      <alignment horizontal="center" vertical="center"/>
    </xf>
    <xf numFmtId="9" fontId="0" fillId="0" borderId="11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17" xfId="0" applyNumberFormat="1" applyBorder="1">
      <alignment vertical="center"/>
    </xf>
    <xf numFmtId="9" fontId="0" fillId="0" borderId="13" xfId="0" applyNumberFormat="1" applyBorder="1">
      <alignment vertical="center"/>
    </xf>
    <xf numFmtId="9" fontId="0" fillId="0" borderId="14" xfId="0" applyNumberFormat="1" applyBorder="1">
      <alignment vertical="center"/>
    </xf>
    <xf numFmtId="9" fontId="0" fillId="0" borderId="18" xfId="0" applyNumberFormat="1" applyBorder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29" xfId="0" quotePrefix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9" fontId="6" fillId="0" borderId="3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left" vertical="center" wrapText="1"/>
    </xf>
    <xf numFmtId="0" fontId="11" fillId="0" borderId="65" xfId="0" applyFont="1" applyFill="1" applyBorder="1" applyAlignment="1">
      <alignment horizontal="left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="115" zoomScaleNormal="115" workbookViewId="0">
      <pane xSplit="1" ySplit="4" topLeftCell="B17" activePane="bottomRight" state="frozen"/>
      <selection pane="topRight" activeCell="B1" sqref="B1"/>
      <selection pane="bottomLeft" activeCell="A7" sqref="A7"/>
      <selection pane="bottomRight" activeCell="J23" sqref="J23"/>
    </sheetView>
  </sheetViews>
  <sheetFormatPr defaultColWidth="9" defaultRowHeight="20.100000000000001" customHeight="1" x14ac:dyDescent="0.3"/>
  <cols>
    <col min="1" max="1" width="27.77734375" style="8" bestFit="1" customWidth="1"/>
    <col min="2" max="2" width="4.44140625" style="9" bestFit="1" customWidth="1"/>
    <col min="3" max="3" width="4.21875" style="9" bestFit="1" customWidth="1"/>
    <col min="4" max="4" width="4.44140625" style="9" bestFit="1" customWidth="1"/>
    <col min="5" max="5" width="4.21875" style="9" bestFit="1" customWidth="1"/>
    <col min="6" max="6" width="5.44140625" style="9" bestFit="1" customWidth="1"/>
    <col min="7" max="7" width="5.6640625" style="10" bestFit="1" customWidth="1"/>
    <col min="8" max="8" width="4.21875" style="10" bestFit="1" customWidth="1"/>
    <col min="9" max="9" width="5.44140625" style="13" bestFit="1" customWidth="1"/>
    <col min="10" max="10" width="4.21875" style="13" bestFit="1" customWidth="1"/>
    <col min="11" max="11" width="6.33203125" style="13" customWidth="1"/>
    <col min="12" max="12" width="4.44140625" style="10" bestFit="1" customWidth="1"/>
    <col min="13" max="13" width="4.21875" style="10" bestFit="1" customWidth="1"/>
    <col min="14" max="14" width="5.21875" style="10" customWidth="1"/>
    <col min="15" max="15" width="4.21875" style="10" bestFit="1" customWidth="1"/>
    <col min="16" max="16" width="6.109375" style="10" customWidth="1"/>
    <col min="17" max="17" width="8.33203125" style="10" bestFit="1" customWidth="1"/>
    <col min="18" max="18" width="9.33203125" style="10" customWidth="1"/>
    <col min="19" max="16384" width="9" style="10"/>
  </cols>
  <sheetData>
    <row r="1" spans="1:18" ht="20.100000000000001" customHeight="1" thickTop="1" x14ac:dyDescent="0.3">
      <c r="A1" s="93" t="s">
        <v>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</row>
    <row r="2" spans="1:18" ht="16.649999999999999" customHeight="1" x14ac:dyDescent="0.3">
      <c r="A2" s="96" t="s">
        <v>134</v>
      </c>
      <c r="B2" s="89" t="s">
        <v>135</v>
      </c>
      <c r="C2" s="89"/>
      <c r="D2" s="89"/>
      <c r="E2" s="89"/>
      <c r="F2" s="91"/>
      <c r="G2" s="92" t="s">
        <v>136</v>
      </c>
      <c r="H2" s="89"/>
      <c r="I2" s="89"/>
      <c r="J2" s="89"/>
      <c r="K2" s="90"/>
      <c r="L2" s="92" t="s">
        <v>137</v>
      </c>
      <c r="M2" s="89"/>
      <c r="N2" s="89"/>
      <c r="O2" s="89"/>
      <c r="P2" s="90"/>
      <c r="Q2" s="87" t="s">
        <v>138</v>
      </c>
      <c r="R2" s="98" t="s">
        <v>139</v>
      </c>
    </row>
    <row r="3" spans="1:18" ht="16.649999999999999" customHeight="1" x14ac:dyDescent="0.3">
      <c r="A3" s="97"/>
      <c r="B3" s="89" t="s">
        <v>140</v>
      </c>
      <c r="C3" s="89"/>
      <c r="D3" s="89" t="s">
        <v>141</v>
      </c>
      <c r="E3" s="89"/>
      <c r="F3" s="91" t="s">
        <v>142</v>
      </c>
      <c r="G3" s="92" t="s">
        <v>140</v>
      </c>
      <c r="H3" s="89"/>
      <c r="I3" s="99" t="s">
        <v>144</v>
      </c>
      <c r="J3" s="99"/>
      <c r="K3" s="100" t="s">
        <v>143</v>
      </c>
      <c r="L3" s="87" t="s">
        <v>140</v>
      </c>
      <c r="M3" s="88"/>
      <c r="N3" s="89" t="s">
        <v>141</v>
      </c>
      <c r="O3" s="89"/>
      <c r="P3" s="90" t="s">
        <v>142</v>
      </c>
      <c r="Q3" s="87"/>
      <c r="R3" s="98"/>
    </row>
    <row r="4" spans="1:18" ht="25.35" customHeight="1" x14ac:dyDescent="0.3">
      <c r="A4" s="97"/>
      <c r="B4" s="11" t="s">
        <v>130</v>
      </c>
      <c r="C4" s="11" t="s">
        <v>131</v>
      </c>
      <c r="D4" s="11" t="s">
        <v>130</v>
      </c>
      <c r="E4" s="11" t="s">
        <v>131</v>
      </c>
      <c r="F4" s="91"/>
      <c r="G4" s="12" t="s">
        <v>130</v>
      </c>
      <c r="H4" s="74" t="s">
        <v>131</v>
      </c>
      <c r="I4" s="75" t="s">
        <v>145</v>
      </c>
      <c r="J4" s="73" t="s">
        <v>146</v>
      </c>
      <c r="K4" s="101"/>
      <c r="L4" s="45" t="s">
        <v>130</v>
      </c>
      <c r="M4" s="44" t="s">
        <v>131</v>
      </c>
      <c r="N4" s="37" t="s">
        <v>130</v>
      </c>
      <c r="O4" s="36" t="s">
        <v>131</v>
      </c>
      <c r="P4" s="90"/>
      <c r="Q4" s="87"/>
      <c r="R4" s="98"/>
    </row>
    <row r="5" spans="1:18" ht="18" customHeight="1" x14ac:dyDescent="0.3">
      <c r="A5" s="86" t="s">
        <v>3</v>
      </c>
      <c r="B5" s="46">
        <v>8</v>
      </c>
      <c r="C5" s="46">
        <v>0</v>
      </c>
      <c r="D5" s="46">
        <v>12</v>
      </c>
      <c r="E5" s="46">
        <v>0</v>
      </c>
      <c r="F5" s="47">
        <f>SUM(B5:E5)</f>
        <v>20</v>
      </c>
      <c r="G5" s="48">
        <v>20</v>
      </c>
      <c r="H5" s="49">
        <v>0</v>
      </c>
      <c r="I5" s="49">
        <v>75</v>
      </c>
      <c r="J5" s="49">
        <v>0</v>
      </c>
      <c r="K5" s="49">
        <f>SUM(G5:J5)</f>
        <v>95</v>
      </c>
      <c r="L5" s="76">
        <v>8</v>
      </c>
      <c r="M5" s="77">
        <v>0</v>
      </c>
      <c r="N5" s="78">
        <v>11</v>
      </c>
      <c r="O5" s="78">
        <v>0</v>
      </c>
      <c r="P5" s="50">
        <f>SUM(L5:O5)</f>
        <v>19</v>
      </c>
      <c r="Q5" s="51">
        <f>F5-P5</f>
        <v>1</v>
      </c>
      <c r="R5" s="52">
        <f>(P5/F5)</f>
        <v>0.95</v>
      </c>
    </row>
    <row r="6" spans="1:18" ht="18" customHeight="1" x14ac:dyDescent="0.3">
      <c r="A6" s="86" t="s">
        <v>4</v>
      </c>
      <c r="B6" s="46">
        <v>0</v>
      </c>
      <c r="C6" s="46">
        <v>0</v>
      </c>
      <c r="D6" s="46">
        <v>15</v>
      </c>
      <c r="E6" s="46">
        <v>0</v>
      </c>
      <c r="F6" s="47">
        <f t="shared" ref="F6:F62" si="0">SUM(B6:E6)</f>
        <v>15</v>
      </c>
      <c r="G6" s="53" t="s">
        <v>132</v>
      </c>
      <c r="H6" s="54" t="s">
        <v>132</v>
      </c>
      <c r="I6" s="54">
        <v>35</v>
      </c>
      <c r="J6" s="54">
        <v>0</v>
      </c>
      <c r="K6" s="49">
        <f t="shared" ref="K6:K62" si="1">SUM(G6:J6)</f>
        <v>35</v>
      </c>
      <c r="L6" s="79">
        <v>0</v>
      </c>
      <c r="M6" s="80">
        <v>0</v>
      </c>
      <c r="N6" s="81">
        <v>10</v>
      </c>
      <c r="O6" s="81">
        <v>0</v>
      </c>
      <c r="P6" s="55">
        <f t="shared" ref="P6:P63" si="2">SUM(L6:O6)</f>
        <v>10</v>
      </c>
      <c r="Q6" s="51">
        <f t="shared" ref="Q6:Q63" si="3">F6-P6</f>
        <v>5</v>
      </c>
      <c r="R6" s="52">
        <f t="shared" ref="R6:R63" si="4">(P6/F6)</f>
        <v>0.66666666666666663</v>
      </c>
    </row>
    <row r="7" spans="1:18" ht="18" customHeight="1" x14ac:dyDescent="0.3">
      <c r="A7" s="86" t="s">
        <v>5</v>
      </c>
      <c r="B7" s="46">
        <v>0</v>
      </c>
      <c r="C7" s="46">
        <v>0</v>
      </c>
      <c r="D7" s="46">
        <v>14</v>
      </c>
      <c r="E7" s="46">
        <v>2</v>
      </c>
      <c r="F7" s="47">
        <f t="shared" si="0"/>
        <v>16</v>
      </c>
      <c r="G7" s="53" t="s">
        <v>132</v>
      </c>
      <c r="H7" s="54" t="s">
        <v>132</v>
      </c>
      <c r="I7" s="54">
        <v>51</v>
      </c>
      <c r="J7" s="54">
        <v>0</v>
      </c>
      <c r="K7" s="49">
        <f t="shared" si="1"/>
        <v>51</v>
      </c>
      <c r="L7" s="79">
        <v>0</v>
      </c>
      <c r="M7" s="80">
        <v>0</v>
      </c>
      <c r="N7" s="81">
        <v>10</v>
      </c>
      <c r="O7" s="81">
        <v>0</v>
      </c>
      <c r="P7" s="55">
        <f t="shared" si="2"/>
        <v>10</v>
      </c>
      <c r="Q7" s="51">
        <f t="shared" si="3"/>
        <v>6</v>
      </c>
      <c r="R7" s="52">
        <f t="shared" si="4"/>
        <v>0.625</v>
      </c>
    </row>
    <row r="8" spans="1:18" ht="18" customHeight="1" x14ac:dyDescent="0.3">
      <c r="A8" s="86" t="s">
        <v>6</v>
      </c>
      <c r="B8" s="46">
        <v>5</v>
      </c>
      <c r="C8" s="46">
        <v>2</v>
      </c>
      <c r="D8" s="46">
        <v>6</v>
      </c>
      <c r="E8" s="46">
        <v>2</v>
      </c>
      <c r="F8" s="47">
        <f t="shared" si="0"/>
        <v>15</v>
      </c>
      <c r="G8" s="48">
        <v>10</v>
      </c>
      <c r="H8" s="49">
        <v>2</v>
      </c>
      <c r="I8" s="49">
        <v>21</v>
      </c>
      <c r="J8" s="49">
        <v>1</v>
      </c>
      <c r="K8" s="49">
        <f t="shared" si="1"/>
        <v>34</v>
      </c>
      <c r="L8" s="79">
        <v>5</v>
      </c>
      <c r="M8" s="80">
        <v>1</v>
      </c>
      <c r="N8" s="81">
        <v>8</v>
      </c>
      <c r="O8" s="81">
        <v>1</v>
      </c>
      <c r="P8" s="56">
        <f t="shared" si="2"/>
        <v>15</v>
      </c>
      <c r="Q8" s="51">
        <f t="shared" si="3"/>
        <v>0</v>
      </c>
      <c r="R8" s="52">
        <f t="shared" si="4"/>
        <v>1</v>
      </c>
    </row>
    <row r="9" spans="1:18" ht="18" customHeight="1" x14ac:dyDescent="0.3">
      <c r="A9" s="86" t="s">
        <v>7</v>
      </c>
      <c r="B9" s="46">
        <v>7</v>
      </c>
      <c r="C9" s="46">
        <v>0</v>
      </c>
      <c r="D9" s="46">
        <v>8</v>
      </c>
      <c r="E9" s="46">
        <v>0</v>
      </c>
      <c r="F9" s="47">
        <f t="shared" si="0"/>
        <v>15</v>
      </c>
      <c r="G9" s="48">
        <v>17</v>
      </c>
      <c r="H9" s="49">
        <v>0</v>
      </c>
      <c r="I9" s="49">
        <v>14</v>
      </c>
      <c r="J9" s="49">
        <v>0</v>
      </c>
      <c r="K9" s="49">
        <f t="shared" si="1"/>
        <v>31</v>
      </c>
      <c r="L9" s="79">
        <v>6</v>
      </c>
      <c r="M9" s="80">
        <v>0</v>
      </c>
      <c r="N9" s="81">
        <v>5</v>
      </c>
      <c r="O9" s="81">
        <v>0</v>
      </c>
      <c r="P9" s="50">
        <f t="shared" si="2"/>
        <v>11</v>
      </c>
      <c r="Q9" s="51">
        <f t="shared" si="3"/>
        <v>4</v>
      </c>
      <c r="R9" s="52">
        <f t="shared" si="4"/>
        <v>0.73333333333333328</v>
      </c>
    </row>
    <row r="10" spans="1:18" ht="18" customHeight="1" x14ac:dyDescent="0.3">
      <c r="A10" s="86" t="s">
        <v>8</v>
      </c>
      <c r="B10" s="46">
        <v>35</v>
      </c>
      <c r="C10" s="46">
        <v>0</v>
      </c>
      <c r="D10" s="46">
        <v>35</v>
      </c>
      <c r="E10" s="46">
        <v>1</v>
      </c>
      <c r="F10" s="47">
        <f t="shared" si="0"/>
        <v>71</v>
      </c>
      <c r="G10" s="48">
        <v>153</v>
      </c>
      <c r="H10" s="49">
        <v>0</v>
      </c>
      <c r="I10" s="49">
        <v>434</v>
      </c>
      <c r="J10" s="49">
        <v>0</v>
      </c>
      <c r="K10" s="49">
        <f t="shared" si="1"/>
        <v>587</v>
      </c>
      <c r="L10" s="57">
        <v>27</v>
      </c>
      <c r="M10" s="58">
        <v>0</v>
      </c>
      <c r="N10" s="58">
        <v>38</v>
      </c>
      <c r="O10" s="59">
        <v>0</v>
      </c>
      <c r="P10" s="50">
        <f t="shared" si="2"/>
        <v>65</v>
      </c>
      <c r="Q10" s="51">
        <f t="shared" si="3"/>
        <v>6</v>
      </c>
      <c r="R10" s="52">
        <f t="shared" si="4"/>
        <v>0.91549295774647887</v>
      </c>
    </row>
    <row r="11" spans="1:18" ht="18" customHeight="1" x14ac:dyDescent="0.3">
      <c r="A11" s="86" t="s">
        <v>0</v>
      </c>
      <c r="B11" s="46">
        <v>3</v>
      </c>
      <c r="C11" s="46">
        <v>0</v>
      </c>
      <c r="D11" s="46">
        <v>4</v>
      </c>
      <c r="E11" s="46">
        <v>0</v>
      </c>
      <c r="F11" s="47">
        <f t="shared" si="0"/>
        <v>7</v>
      </c>
      <c r="G11" s="48">
        <v>1</v>
      </c>
      <c r="H11" s="49">
        <v>0</v>
      </c>
      <c r="I11" s="49">
        <v>23</v>
      </c>
      <c r="J11" s="49">
        <v>0</v>
      </c>
      <c r="K11" s="49">
        <f t="shared" si="1"/>
        <v>24</v>
      </c>
      <c r="L11" s="60">
        <v>1</v>
      </c>
      <c r="M11" s="61">
        <v>0</v>
      </c>
      <c r="N11" s="61">
        <v>0</v>
      </c>
      <c r="O11" s="62">
        <v>0</v>
      </c>
      <c r="P11" s="50">
        <f t="shared" si="2"/>
        <v>1</v>
      </c>
      <c r="Q11" s="51">
        <f t="shared" si="3"/>
        <v>6</v>
      </c>
      <c r="R11" s="52">
        <f t="shared" si="4"/>
        <v>0.14285714285714285</v>
      </c>
    </row>
    <row r="12" spans="1:18" ht="18" customHeight="1" x14ac:dyDescent="0.3">
      <c r="A12" s="86" t="s">
        <v>9</v>
      </c>
      <c r="B12" s="46">
        <v>4</v>
      </c>
      <c r="C12" s="46">
        <v>0</v>
      </c>
      <c r="D12" s="46">
        <v>9</v>
      </c>
      <c r="E12" s="46">
        <v>1</v>
      </c>
      <c r="F12" s="47">
        <f t="shared" si="0"/>
        <v>14</v>
      </c>
      <c r="G12" s="48">
        <v>6</v>
      </c>
      <c r="H12" s="49">
        <v>0</v>
      </c>
      <c r="I12" s="49">
        <v>28</v>
      </c>
      <c r="J12" s="49">
        <v>0</v>
      </c>
      <c r="K12" s="49">
        <f t="shared" si="1"/>
        <v>34</v>
      </c>
      <c r="L12" s="57">
        <v>3</v>
      </c>
      <c r="M12" s="58">
        <v>0</v>
      </c>
      <c r="N12" s="58">
        <v>7</v>
      </c>
      <c r="O12" s="59">
        <v>0</v>
      </c>
      <c r="P12" s="50">
        <f t="shared" si="2"/>
        <v>10</v>
      </c>
      <c r="Q12" s="51">
        <f t="shared" si="3"/>
        <v>4</v>
      </c>
      <c r="R12" s="52">
        <f t="shared" si="4"/>
        <v>0.7142857142857143</v>
      </c>
    </row>
    <row r="13" spans="1:18" ht="18" customHeight="1" x14ac:dyDescent="0.3">
      <c r="A13" s="86" t="s">
        <v>10</v>
      </c>
      <c r="B13" s="46">
        <v>2</v>
      </c>
      <c r="C13" s="46">
        <v>0</v>
      </c>
      <c r="D13" s="46">
        <v>3</v>
      </c>
      <c r="E13" s="46">
        <v>0</v>
      </c>
      <c r="F13" s="47">
        <f t="shared" si="0"/>
        <v>5</v>
      </c>
      <c r="G13" s="48">
        <v>3</v>
      </c>
      <c r="H13" s="49">
        <v>0</v>
      </c>
      <c r="I13" s="49">
        <v>2</v>
      </c>
      <c r="J13" s="49">
        <v>0</v>
      </c>
      <c r="K13" s="49">
        <f t="shared" si="1"/>
        <v>5</v>
      </c>
      <c r="L13" s="60">
        <v>2</v>
      </c>
      <c r="M13" s="61">
        <v>0</v>
      </c>
      <c r="N13" s="61">
        <v>2</v>
      </c>
      <c r="O13" s="62">
        <v>0</v>
      </c>
      <c r="P13" s="50">
        <f t="shared" si="2"/>
        <v>4</v>
      </c>
      <c r="Q13" s="51">
        <f t="shared" si="3"/>
        <v>1</v>
      </c>
      <c r="R13" s="52">
        <f t="shared" si="4"/>
        <v>0.8</v>
      </c>
    </row>
    <row r="14" spans="1:18" ht="18" customHeight="1" x14ac:dyDescent="0.3">
      <c r="A14" s="86" t="s">
        <v>11</v>
      </c>
      <c r="B14" s="46">
        <v>9</v>
      </c>
      <c r="C14" s="46">
        <v>1</v>
      </c>
      <c r="D14" s="46">
        <v>14</v>
      </c>
      <c r="E14" s="46">
        <v>1</v>
      </c>
      <c r="F14" s="47">
        <f t="shared" si="0"/>
        <v>25</v>
      </c>
      <c r="G14" s="48">
        <v>38</v>
      </c>
      <c r="H14" s="49">
        <v>0</v>
      </c>
      <c r="I14" s="49">
        <v>64</v>
      </c>
      <c r="J14" s="49">
        <v>0</v>
      </c>
      <c r="K14" s="49">
        <f t="shared" si="1"/>
        <v>102</v>
      </c>
      <c r="L14" s="60">
        <v>6</v>
      </c>
      <c r="M14" s="61">
        <v>0</v>
      </c>
      <c r="N14" s="61">
        <v>19</v>
      </c>
      <c r="O14" s="62">
        <v>0</v>
      </c>
      <c r="P14" s="50">
        <f t="shared" si="2"/>
        <v>25</v>
      </c>
      <c r="Q14" s="51">
        <f t="shared" si="3"/>
        <v>0</v>
      </c>
      <c r="R14" s="52">
        <f t="shared" si="4"/>
        <v>1</v>
      </c>
    </row>
    <row r="15" spans="1:18" ht="18" customHeight="1" x14ac:dyDescent="0.3">
      <c r="A15" s="86" t="s">
        <v>1</v>
      </c>
      <c r="B15" s="46">
        <v>30</v>
      </c>
      <c r="C15" s="46">
        <v>0</v>
      </c>
      <c r="D15" s="46">
        <v>30</v>
      </c>
      <c r="E15" s="46">
        <v>0</v>
      </c>
      <c r="F15" s="47">
        <f t="shared" si="0"/>
        <v>60</v>
      </c>
      <c r="G15" s="48">
        <v>108</v>
      </c>
      <c r="H15" s="49">
        <v>0</v>
      </c>
      <c r="I15" s="49">
        <v>599</v>
      </c>
      <c r="J15" s="49">
        <v>0</v>
      </c>
      <c r="K15" s="49">
        <f t="shared" si="1"/>
        <v>707</v>
      </c>
      <c r="L15" s="60">
        <v>14</v>
      </c>
      <c r="M15" s="61">
        <v>0</v>
      </c>
      <c r="N15" s="61">
        <v>46</v>
      </c>
      <c r="O15" s="62">
        <v>0</v>
      </c>
      <c r="P15" s="50">
        <f t="shared" si="2"/>
        <v>60</v>
      </c>
      <c r="Q15" s="51">
        <f t="shared" si="3"/>
        <v>0</v>
      </c>
      <c r="R15" s="52">
        <f t="shared" si="4"/>
        <v>1</v>
      </c>
    </row>
    <row r="16" spans="1:18" ht="18" customHeight="1" x14ac:dyDescent="0.3">
      <c r="A16" s="86" t="s">
        <v>12</v>
      </c>
      <c r="B16" s="46">
        <v>4</v>
      </c>
      <c r="C16" s="46">
        <v>1</v>
      </c>
      <c r="D16" s="46">
        <v>7</v>
      </c>
      <c r="E16" s="46">
        <v>1</v>
      </c>
      <c r="F16" s="47">
        <f t="shared" si="0"/>
        <v>13</v>
      </c>
      <c r="G16" s="48">
        <v>16</v>
      </c>
      <c r="H16" s="49">
        <v>0</v>
      </c>
      <c r="I16" s="49">
        <v>46</v>
      </c>
      <c r="J16" s="49">
        <v>0</v>
      </c>
      <c r="K16" s="49">
        <f t="shared" si="1"/>
        <v>62</v>
      </c>
      <c r="L16" s="79">
        <v>4</v>
      </c>
      <c r="M16" s="82">
        <v>0</v>
      </c>
      <c r="N16" s="82">
        <v>5</v>
      </c>
      <c r="O16" s="80">
        <v>0</v>
      </c>
      <c r="P16" s="50">
        <f t="shared" si="2"/>
        <v>9</v>
      </c>
      <c r="Q16" s="51">
        <f t="shared" si="3"/>
        <v>4</v>
      </c>
      <c r="R16" s="52">
        <f t="shared" si="4"/>
        <v>0.69230769230769229</v>
      </c>
    </row>
    <row r="17" spans="1:18" ht="18" customHeight="1" x14ac:dyDescent="0.3">
      <c r="A17" s="86" t="s">
        <v>13</v>
      </c>
      <c r="B17" s="46">
        <v>8</v>
      </c>
      <c r="C17" s="46">
        <v>0</v>
      </c>
      <c r="D17" s="46">
        <v>11</v>
      </c>
      <c r="E17" s="46">
        <v>1</v>
      </c>
      <c r="F17" s="47">
        <f t="shared" si="0"/>
        <v>20</v>
      </c>
      <c r="G17" s="48">
        <v>29</v>
      </c>
      <c r="H17" s="49">
        <v>0</v>
      </c>
      <c r="I17" s="49">
        <v>187</v>
      </c>
      <c r="J17" s="49">
        <v>0</v>
      </c>
      <c r="K17" s="49">
        <f t="shared" si="1"/>
        <v>216</v>
      </c>
      <c r="L17" s="79">
        <v>7</v>
      </c>
      <c r="M17" s="82">
        <v>0</v>
      </c>
      <c r="N17" s="82">
        <v>8</v>
      </c>
      <c r="O17" s="80">
        <v>0</v>
      </c>
      <c r="P17" s="50">
        <f t="shared" si="2"/>
        <v>15</v>
      </c>
      <c r="Q17" s="51">
        <f t="shared" si="3"/>
        <v>5</v>
      </c>
      <c r="R17" s="52">
        <f t="shared" si="4"/>
        <v>0.75</v>
      </c>
    </row>
    <row r="18" spans="1:18" ht="18" customHeight="1" x14ac:dyDescent="0.3">
      <c r="A18" s="86" t="s">
        <v>14</v>
      </c>
      <c r="B18" s="46">
        <v>29</v>
      </c>
      <c r="C18" s="46">
        <v>0</v>
      </c>
      <c r="D18" s="46">
        <v>49</v>
      </c>
      <c r="E18" s="46">
        <v>0</v>
      </c>
      <c r="F18" s="47">
        <f t="shared" si="0"/>
        <v>78</v>
      </c>
      <c r="G18" s="48">
        <v>77</v>
      </c>
      <c r="H18" s="49">
        <v>0</v>
      </c>
      <c r="I18" s="49">
        <v>255</v>
      </c>
      <c r="J18" s="49">
        <v>0</v>
      </c>
      <c r="K18" s="49">
        <f t="shared" si="1"/>
        <v>332</v>
      </c>
      <c r="L18" s="63">
        <v>19</v>
      </c>
      <c r="M18" s="64">
        <v>0</v>
      </c>
      <c r="N18" s="64">
        <v>48</v>
      </c>
      <c r="O18" s="65">
        <v>0</v>
      </c>
      <c r="P18" s="50">
        <f t="shared" si="2"/>
        <v>67</v>
      </c>
      <c r="Q18" s="51">
        <f t="shared" si="3"/>
        <v>11</v>
      </c>
      <c r="R18" s="52">
        <f t="shared" si="4"/>
        <v>0.85897435897435892</v>
      </c>
    </row>
    <row r="19" spans="1:18" ht="18" customHeight="1" x14ac:dyDescent="0.3">
      <c r="A19" s="86" t="s">
        <v>15</v>
      </c>
      <c r="B19" s="46">
        <v>42</v>
      </c>
      <c r="C19" s="46">
        <v>0</v>
      </c>
      <c r="D19" s="46">
        <v>41</v>
      </c>
      <c r="E19" s="46">
        <v>0</v>
      </c>
      <c r="F19" s="47">
        <f t="shared" si="0"/>
        <v>83</v>
      </c>
      <c r="G19" s="48">
        <v>143</v>
      </c>
      <c r="H19" s="49">
        <v>0</v>
      </c>
      <c r="I19" s="49">
        <v>531</v>
      </c>
      <c r="J19" s="49">
        <v>0</v>
      </c>
      <c r="K19" s="49">
        <f t="shared" si="1"/>
        <v>674</v>
      </c>
      <c r="L19" s="63">
        <v>29</v>
      </c>
      <c r="M19" s="64">
        <v>0</v>
      </c>
      <c r="N19" s="64">
        <v>46</v>
      </c>
      <c r="O19" s="65">
        <v>0</v>
      </c>
      <c r="P19" s="50">
        <f t="shared" si="2"/>
        <v>75</v>
      </c>
      <c r="Q19" s="51">
        <f t="shared" si="3"/>
        <v>8</v>
      </c>
      <c r="R19" s="52">
        <f t="shared" si="4"/>
        <v>0.90361445783132532</v>
      </c>
    </row>
    <row r="20" spans="1:18" ht="18" customHeight="1" x14ac:dyDescent="0.3">
      <c r="A20" s="86" t="s">
        <v>16</v>
      </c>
      <c r="B20" s="46">
        <v>20</v>
      </c>
      <c r="C20" s="46">
        <v>0</v>
      </c>
      <c r="D20" s="46">
        <v>21</v>
      </c>
      <c r="E20" s="46">
        <v>0</v>
      </c>
      <c r="F20" s="47">
        <f t="shared" si="0"/>
        <v>41</v>
      </c>
      <c r="G20" s="48">
        <v>69</v>
      </c>
      <c r="H20" s="49">
        <v>0</v>
      </c>
      <c r="I20" s="49">
        <v>171</v>
      </c>
      <c r="J20" s="49">
        <v>0</v>
      </c>
      <c r="K20" s="49">
        <f t="shared" si="1"/>
        <v>240</v>
      </c>
      <c r="L20" s="66">
        <v>19</v>
      </c>
      <c r="M20" s="67">
        <v>0</v>
      </c>
      <c r="N20" s="67">
        <v>22</v>
      </c>
      <c r="O20" s="68">
        <v>0</v>
      </c>
      <c r="P20" s="50">
        <f t="shared" si="2"/>
        <v>41</v>
      </c>
      <c r="Q20" s="51">
        <f t="shared" si="3"/>
        <v>0</v>
      </c>
      <c r="R20" s="52">
        <f t="shared" si="4"/>
        <v>1</v>
      </c>
    </row>
    <row r="21" spans="1:18" ht="18" customHeight="1" x14ac:dyDescent="0.3">
      <c r="A21" s="86" t="s">
        <v>17</v>
      </c>
      <c r="B21" s="46">
        <v>30</v>
      </c>
      <c r="C21" s="46">
        <v>0</v>
      </c>
      <c r="D21" s="46">
        <v>37</v>
      </c>
      <c r="E21" s="46">
        <v>0</v>
      </c>
      <c r="F21" s="47">
        <f t="shared" si="0"/>
        <v>67</v>
      </c>
      <c r="G21" s="48">
        <v>142</v>
      </c>
      <c r="H21" s="49">
        <v>0</v>
      </c>
      <c r="I21" s="49">
        <v>858</v>
      </c>
      <c r="J21" s="49">
        <v>0</v>
      </c>
      <c r="K21" s="49">
        <f t="shared" si="1"/>
        <v>1000</v>
      </c>
      <c r="L21" s="66">
        <v>15</v>
      </c>
      <c r="M21" s="67">
        <v>0</v>
      </c>
      <c r="N21" s="67">
        <v>49</v>
      </c>
      <c r="O21" s="68">
        <v>0</v>
      </c>
      <c r="P21" s="50">
        <f t="shared" si="2"/>
        <v>64</v>
      </c>
      <c r="Q21" s="51">
        <f t="shared" si="3"/>
        <v>3</v>
      </c>
      <c r="R21" s="52">
        <f t="shared" si="4"/>
        <v>0.95522388059701491</v>
      </c>
    </row>
    <row r="22" spans="1:18" ht="18" customHeight="1" x14ac:dyDescent="0.3">
      <c r="A22" s="86" t="s">
        <v>2</v>
      </c>
      <c r="B22" s="46">
        <v>25</v>
      </c>
      <c r="C22" s="46">
        <v>0</v>
      </c>
      <c r="D22" s="46">
        <v>30</v>
      </c>
      <c r="E22" s="46">
        <v>0</v>
      </c>
      <c r="F22" s="47">
        <f t="shared" si="0"/>
        <v>55</v>
      </c>
      <c r="G22" s="48">
        <v>114</v>
      </c>
      <c r="H22" s="49">
        <v>0</v>
      </c>
      <c r="I22" s="49">
        <v>467</v>
      </c>
      <c r="J22" s="49">
        <v>0</v>
      </c>
      <c r="K22" s="49">
        <f t="shared" si="1"/>
        <v>581</v>
      </c>
      <c r="L22" s="60">
        <v>22</v>
      </c>
      <c r="M22" s="61">
        <v>0</v>
      </c>
      <c r="N22" s="61">
        <v>33</v>
      </c>
      <c r="O22" s="62">
        <v>0</v>
      </c>
      <c r="P22" s="50">
        <f t="shared" si="2"/>
        <v>55</v>
      </c>
      <c r="Q22" s="51">
        <f t="shared" si="3"/>
        <v>0</v>
      </c>
      <c r="R22" s="52">
        <f t="shared" si="4"/>
        <v>1</v>
      </c>
    </row>
    <row r="23" spans="1:18" ht="18" customHeight="1" x14ac:dyDescent="0.3">
      <c r="A23" s="86" t="s">
        <v>18</v>
      </c>
      <c r="B23" s="46">
        <v>20</v>
      </c>
      <c r="C23" s="46">
        <v>0</v>
      </c>
      <c r="D23" s="46">
        <v>28</v>
      </c>
      <c r="E23" s="46">
        <v>2</v>
      </c>
      <c r="F23" s="47">
        <f t="shared" si="0"/>
        <v>50</v>
      </c>
      <c r="G23" s="48">
        <v>118</v>
      </c>
      <c r="H23" s="49">
        <v>0</v>
      </c>
      <c r="I23" s="49">
        <v>332</v>
      </c>
      <c r="J23" s="49">
        <v>1</v>
      </c>
      <c r="K23" s="49">
        <f t="shared" si="1"/>
        <v>451</v>
      </c>
      <c r="L23" s="60">
        <v>11</v>
      </c>
      <c r="M23" s="61">
        <v>0</v>
      </c>
      <c r="N23" s="61">
        <v>39</v>
      </c>
      <c r="O23" s="62">
        <v>0</v>
      </c>
      <c r="P23" s="50">
        <f t="shared" si="2"/>
        <v>50</v>
      </c>
      <c r="Q23" s="51">
        <f t="shared" si="3"/>
        <v>0</v>
      </c>
      <c r="R23" s="52">
        <f t="shared" si="4"/>
        <v>1</v>
      </c>
    </row>
    <row r="24" spans="1:18" ht="18" customHeight="1" x14ac:dyDescent="0.3">
      <c r="A24" s="86" t="s">
        <v>19</v>
      </c>
      <c r="B24" s="46">
        <v>10</v>
      </c>
      <c r="C24" s="46">
        <v>0</v>
      </c>
      <c r="D24" s="46">
        <v>14</v>
      </c>
      <c r="E24" s="46">
        <v>0</v>
      </c>
      <c r="F24" s="47">
        <f t="shared" si="0"/>
        <v>24</v>
      </c>
      <c r="G24" s="48">
        <v>30</v>
      </c>
      <c r="H24" s="49">
        <v>0</v>
      </c>
      <c r="I24" s="49">
        <v>164</v>
      </c>
      <c r="J24" s="49">
        <v>0</v>
      </c>
      <c r="K24" s="49">
        <f t="shared" si="1"/>
        <v>194</v>
      </c>
      <c r="L24" s="60">
        <v>5</v>
      </c>
      <c r="M24" s="61">
        <v>0</v>
      </c>
      <c r="N24" s="61">
        <v>19</v>
      </c>
      <c r="O24" s="62">
        <v>0</v>
      </c>
      <c r="P24" s="50">
        <f t="shared" si="2"/>
        <v>24</v>
      </c>
      <c r="Q24" s="51">
        <f t="shared" si="3"/>
        <v>0</v>
      </c>
      <c r="R24" s="52">
        <f t="shared" si="4"/>
        <v>1</v>
      </c>
    </row>
    <row r="25" spans="1:18" ht="18" customHeight="1" x14ac:dyDescent="0.3">
      <c r="A25" s="86" t="s">
        <v>20</v>
      </c>
      <c r="B25" s="46">
        <v>6</v>
      </c>
      <c r="C25" s="46">
        <v>0</v>
      </c>
      <c r="D25" s="46">
        <v>9</v>
      </c>
      <c r="E25" s="46">
        <v>0</v>
      </c>
      <c r="F25" s="47">
        <f t="shared" si="0"/>
        <v>15</v>
      </c>
      <c r="G25" s="48">
        <v>23</v>
      </c>
      <c r="H25" s="49">
        <v>0</v>
      </c>
      <c r="I25" s="49">
        <v>115</v>
      </c>
      <c r="J25" s="49">
        <v>0</v>
      </c>
      <c r="K25" s="49">
        <f t="shared" si="1"/>
        <v>138</v>
      </c>
      <c r="L25" s="60">
        <v>4</v>
      </c>
      <c r="M25" s="61">
        <v>0</v>
      </c>
      <c r="N25" s="61">
        <v>11</v>
      </c>
      <c r="O25" s="62">
        <v>0</v>
      </c>
      <c r="P25" s="50">
        <f t="shared" si="2"/>
        <v>15</v>
      </c>
      <c r="Q25" s="51">
        <f t="shared" si="3"/>
        <v>0</v>
      </c>
      <c r="R25" s="52">
        <f t="shared" si="4"/>
        <v>1</v>
      </c>
    </row>
    <row r="26" spans="1:18" ht="18" customHeight="1" x14ac:dyDescent="0.3">
      <c r="A26" s="86" t="s">
        <v>21</v>
      </c>
      <c r="B26" s="46">
        <v>6</v>
      </c>
      <c r="C26" s="46">
        <v>0</v>
      </c>
      <c r="D26" s="46">
        <v>9</v>
      </c>
      <c r="E26" s="46">
        <v>0</v>
      </c>
      <c r="F26" s="47">
        <f t="shared" si="0"/>
        <v>15</v>
      </c>
      <c r="G26" s="48">
        <v>50</v>
      </c>
      <c r="H26" s="49">
        <v>0</v>
      </c>
      <c r="I26" s="49">
        <v>187</v>
      </c>
      <c r="J26" s="49">
        <v>0</v>
      </c>
      <c r="K26" s="49">
        <f t="shared" si="1"/>
        <v>237</v>
      </c>
      <c r="L26" s="57">
        <v>2</v>
      </c>
      <c r="M26" s="58">
        <v>0</v>
      </c>
      <c r="N26" s="58">
        <v>13</v>
      </c>
      <c r="O26" s="59">
        <v>0</v>
      </c>
      <c r="P26" s="50">
        <f t="shared" si="2"/>
        <v>15</v>
      </c>
      <c r="Q26" s="51">
        <f t="shared" si="3"/>
        <v>0</v>
      </c>
      <c r="R26" s="52">
        <f t="shared" si="4"/>
        <v>1</v>
      </c>
    </row>
    <row r="27" spans="1:18" ht="18" customHeight="1" x14ac:dyDescent="0.3">
      <c r="A27" s="86" t="s">
        <v>22</v>
      </c>
      <c r="B27" s="46">
        <v>8</v>
      </c>
      <c r="C27" s="46">
        <v>0</v>
      </c>
      <c r="D27" s="46">
        <v>7</v>
      </c>
      <c r="E27" s="46">
        <v>0</v>
      </c>
      <c r="F27" s="47">
        <f t="shared" si="0"/>
        <v>15</v>
      </c>
      <c r="G27" s="48">
        <v>62</v>
      </c>
      <c r="H27" s="49">
        <v>0</v>
      </c>
      <c r="I27" s="49">
        <v>31</v>
      </c>
      <c r="J27" s="49">
        <v>0</v>
      </c>
      <c r="K27" s="49">
        <f t="shared" si="1"/>
        <v>93</v>
      </c>
      <c r="L27" s="60">
        <v>6</v>
      </c>
      <c r="M27" s="61">
        <v>0</v>
      </c>
      <c r="N27" s="61">
        <v>9</v>
      </c>
      <c r="O27" s="62">
        <v>0</v>
      </c>
      <c r="P27" s="50">
        <f t="shared" si="2"/>
        <v>15</v>
      </c>
      <c r="Q27" s="51">
        <f t="shared" si="3"/>
        <v>0</v>
      </c>
      <c r="R27" s="52">
        <f t="shared" si="4"/>
        <v>1</v>
      </c>
    </row>
    <row r="28" spans="1:18" ht="18" customHeight="1" x14ac:dyDescent="0.3">
      <c r="A28" s="86" t="s">
        <v>23</v>
      </c>
      <c r="B28" s="46">
        <v>36</v>
      </c>
      <c r="C28" s="46">
        <v>0</v>
      </c>
      <c r="D28" s="46">
        <v>33</v>
      </c>
      <c r="E28" s="46">
        <v>6</v>
      </c>
      <c r="F28" s="47">
        <f t="shared" si="0"/>
        <v>75</v>
      </c>
      <c r="G28" s="48">
        <v>120</v>
      </c>
      <c r="H28" s="49">
        <v>0</v>
      </c>
      <c r="I28" s="49">
        <v>125</v>
      </c>
      <c r="J28" s="49">
        <v>2</v>
      </c>
      <c r="K28" s="49">
        <f t="shared" si="1"/>
        <v>247</v>
      </c>
      <c r="L28" s="60">
        <v>25</v>
      </c>
      <c r="M28" s="61">
        <v>0</v>
      </c>
      <c r="N28" s="61">
        <v>37</v>
      </c>
      <c r="O28" s="62">
        <v>1</v>
      </c>
      <c r="P28" s="50">
        <f t="shared" si="2"/>
        <v>63</v>
      </c>
      <c r="Q28" s="51">
        <f t="shared" si="3"/>
        <v>12</v>
      </c>
      <c r="R28" s="52">
        <f t="shared" si="4"/>
        <v>0.84</v>
      </c>
    </row>
    <row r="29" spans="1:18" ht="18" customHeight="1" x14ac:dyDescent="0.3">
      <c r="A29" s="86" t="s">
        <v>24</v>
      </c>
      <c r="B29" s="46">
        <v>10</v>
      </c>
      <c r="C29" s="46">
        <v>0</v>
      </c>
      <c r="D29" s="46">
        <v>13</v>
      </c>
      <c r="E29" s="46">
        <v>0</v>
      </c>
      <c r="F29" s="47">
        <f t="shared" si="0"/>
        <v>23</v>
      </c>
      <c r="G29" s="48">
        <v>28</v>
      </c>
      <c r="H29" s="49">
        <v>0</v>
      </c>
      <c r="I29" s="49">
        <v>63</v>
      </c>
      <c r="J29" s="49">
        <v>0</v>
      </c>
      <c r="K29" s="49">
        <f t="shared" si="1"/>
        <v>91</v>
      </c>
      <c r="L29" s="60">
        <v>8</v>
      </c>
      <c r="M29" s="61">
        <v>0</v>
      </c>
      <c r="N29" s="61">
        <v>13</v>
      </c>
      <c r="O29" s="62">
        <v>0</v>
      </c>
      <c r="P29" s="50">
        <f t="shared" si="2"/>
        <v>21</v>
      </c>
      <c r="Q29" s="51">
        <f t="shared" si="3"/>
        <v>2</v>
      </c>
      <c r="R29" s="52">
        <f t="shared" si="4"/>
        <v>0.91304347826086951</v>
      </c>
    </row>
    <row r="30" spans="1:18" ht="18" customHeight="1" x14ac:dyDescent="0.3">
      <c r="A30" s="86" t="s">
        <v>25</v>
      </c>
      <c r="B30" s="46">
        <v>6</v>
      </c>
      <c r="C30" s="46">
        <v>0</v>
      </c>
      <c r="D30" s="46">
        <v>13</v>
      </c>
      <c r="E30" s="46">
        <v>0</v>
      </c>
      <c r="F30" s="47">
        <f t="shared" si="0"/>
        <v>19</v>
      </c>
      <c r="G30" s="48">
        <v>21</v>
      </c>
      <c r="H30" s="49">
        <v>0</v>
      </c>
      <c r="I30" s="49">
        <v>59</v>
      </c>
      <c r="J30" s="49">
        <v>0</v>
      </c>
      <c r="K30" s="49">
        <f t="shared" si="1"/>
        <v>80</v>
      </c>
      <c r="L30" s="60">
        <v>5</v>
      </c>
      <c r="M30" s="61">
        <v>0</v>
      </c>
      <c r="N30" s="61">
        <v>12</v>
      </c>
      <c r="O30" s="62">
        <v>0</v>
      </c>
      <c r="P30" s="50">
        <f t="shared" si="2"/>
        <v>17</v>
      </c>
      <c r="Q30" s="51">
        <f t="shared" si="3"/>
        <v>2</v>
      </c>
      <c r="R30" s="52">
        <f t="shared" si="4"/>
        <v>0.89473684210526316</v>
      </c>
    </row>
    <row r="31" spans="1:18" ht="18" customHeight="1" x14ac:dyDescent="0.3">
      <c r="A31" s="86" t="s">
        <v>26</v>
      </c>
      <c r="B31" s="46">
        <v>5</v>
      </c>
      <c r="C31" s="46">
        <v>2</v>
      </c>
      <c r="D31" s="46">
        <v>10</v>
      </c>
      <c r="E31" s="46">
        <v>1</v>
      </c>
      <c r="F31" s="47">
        <f t="shared" si="0"/>
        <v>18</v>
      </c>
      <c r="G31" s="48">
        <v>87</v>
      </c>
      <c r="H31" s="49">
        <v>3</v>
      </c>
      <c r="I31" s="49">
        <v>83</v>
      </c>
      <c r="J31" s="49">
        <v>1</v>
      </c>
      <c r="K31" s="49">
        <f t="shared" si="1"/>
        <v>174</v>
      </c>
      <c r="L31" s="60">
        <v>3</v>
      </c>
      <c r="M31" s="61">
        <v>1</v>
      </c>
      <c r="N31" s="61">
        <v>8</v>
      </c>
      <c r="O31" s="62">
        <v>1</v>
      </c>
      <c r="P31" s="50">
        <f t="shared" si="2"/>
        <v>13</v>
      </c>
      <c r="Q31" s="51">
        <f t="shared" si="3"/>
        <v>5</v>
      </c>
      <c r="R31" s="52">
        <f t="shared" si="4"/>
        <v>0.72222222222222221</v>
      </c>
    </row>
    <row r="32" spans="1:18" ht="18" customHeight="1" x14ac:dyDescent="0.3">
      <c r="A32" s="86" t="s">
        <v>27</v>
      </c>
      <c r="B32" s="46">
        <v>6</v>
      </c>
      <c r="C32" s="46">
        <v>0</v>
      </c>
      <c r="D32" s="46">
        <v>6</v>
      </c>
      <c r="E32" s="46">
        <v>0</v>
      </c>
      <c r="F32" s="47">
        <f t="shared" si="0"/>
        <v>12</v>
      </c>
      <c r="G32" s="48">
        <v>18</v>
      </c>
      <c r="H32" s="49">
        <v>0</v>
      </c>
      <c r="I32" s="49">
        <v>38</v>
      </c>
      <c r="J32" s="49">
        <v>0</v>
      </c>
      <c r="K32" s="49">
        <f t="shared" si="1"/>
        <v>56</v>
      </c>
      <c r="L32" s="79">
        <v>6</v>
      </c>
      <c r="M32" s="83">
        <v>0</v>
      </c>
      <c r="N32" s="84">
        <v>6</v>
      </c>
      <c r="O32" s="81">
        <v>0</v>
      </c>
      <c r="P32" s="50">
        <f t="shared" si="2"/>
        <v>12</v>
      </c>
      <c r="Q32" s="51">
        <f t="shared" si="3"/>
        <v>0</v>
      </c>
      <c r="R32" s="52">
        <f t="shared" si="4"/>
        <v>1</v>
      </c>
    </row>
    <row r="33" spans="1:18" ht="18" customHeight="1" x14ac:dyDescent="0.3">
      <c r="A33" s="86" t="s">
        <v>28</v>
      </c>
      <c r="B33" s="46">
        <v>16</v>
      </c>
      <c r="C33" s="46">
        <v>0</v>
      </c>
      <c r="D33" s="46">
        <v>19</v>
      </c>
      <c r="E33" s="46">
        <v>2</v>
      </c>
      <c r="F33" s="47">
        <f t="shared" si="0"/>
        <v>37</v>
      </c>
      <c r="G33" s="48">
        <v>9</v>
      </c>
      <c r="H33" s="49">
        <v>0</v>
      </c>
      <c r="I33" s="49">
        <v>32</v>
      </c>
      <c r="J33" s="49">
        <v>2</v>
      </c>
      <c r="K33" s="49">
        <f t="shared" si="1"/>
        <v>43</v>
      </c>
      <c r="L33" s="57">
        <v>8</v>
      </c>
      <c r="M33" s="58">
        <v>0</v>
      </c>
      <c r="N33" s="58">
        <v>20</v>
      </c>
      <c r="O33" s="59">
        <v>2</v>
      </c>
      <c r="P33" s="50">
        <f t="shared" si="2"/>
        <v>30</v>
      </c>
      <c r="Q33" s="51">
        <f t="shared" si="3"/>
        <v>7</v>
      </c>
      <c r="R33" s="52">
        <f t="shared" si="4"/>
        <v>0.81081081081081086</v>
      </c>
    </row>
    <row r="34" spans="1:18" ht="18" customHeight="1" x14ac:dyDescent="0.3">
      <c r="A34" s="86" t="s">
        <v>29</v>
      </c>
      <c r="B34" s="46">
        <v>7</v>
      </c>
      <c r="C34" s="46">
        <v>0</v>
      </c>
      <c r="D34" s="46">
        <v>11</v>
      </c>
      <c r="E34" s="46">
        <v>2</v>
      </c>
      <c r="F34" s="47">
        <f t="shared" si="0"/>
        <v>20</v>
      </c>
      <c r="G34" s="48">
        <v>17</v>
      </c>
      <c r="H34" s="49">
        <v>0</v>
      </c>
      <c r="I34" s="49">
        <v>29</v>
      </c>
      <c r="J34" s="49">
        <v>1</v>
      </c>
      <c r="K34" s="49">
        <f t="shared" si="1"/>
        <v>47</v>
      </c>
      <c r="L34" s="60">
        <v>5</v>
      </c>
      <c r="M34" s="61">
        <v>0</v>
      </c>
      <c r="N34" s="61">
        <v>11</v>
      </c>
      <c r="O34" s="62">
        <v>1</v>
      </c>
      <c r="P34" s="50">
        <f t="shared" si="2"/>
        <v>17</v>
      </c>
      <c r="Q34" s="51">
        <f t="shared" si="3"/>
        <v>3</v>
      </c>
      <c r="R34" s="52">
        <f t="shared" si="4"/>
        <v>0.85</v>
      </c>
    </row>
    <row r="35" spans="1:18" ht="18" customHeight="1" x14ac:dyDescent="0.3">
      <c r="A35" s="86" t="s">
        <v>30</v>
      </c>
      <c r="B35" s="46">
        <v>4</v>
      </c>
      <c r="C35" s="46">
        <v>0</v>
      </c>
      <c r="D35" s="46">
        <v>6</v>
      </c>
      <c r="E35" s="46">
        <v>1</v>
      </c>
      <c r="F35" s="47">
        <f t="shared" si="0"/>
        <v>11</v>
      </c>
      <c r="G35" s="48">
        <v>9</v>
      </c>
      <c r="H35" s="49">
        <v>0</v>
      </c>
      <c r="I35" s="49">
        <v>8</v>
      </c>
      <c r="J35" s="49">
        <v>0</v>
      </c>
      <c r="K35" s="49">
        <f t="shared" si="1"/>
        <v>17</v>
      </c>
      <c r="L35" s="60">
        <v>3</v>
      </c>
      <c r="M35" s="61">
        <v>0</v>
      </c>
      <c r="N35" s="61">
        <v>5</v>
      </c>
      <c r="O35" s="62">
        <v>0</v>
      </c>
      <c r="P35" s="50">
        <f t="shared" si="2"/>
        <v>8</v>
      </c>
      <c r="Q35" s="51">
        <f t="shared" si="3"/>
        <v>3</v>
      </c>
      <c r="R35" s="52">
        <f t="shared" si="4"/>
        <v>0.72727272727272729</v>
      </c>
    </row>
    <row r="36" spans="1:18" ht="18" customHeight="1" x14ac:dyDescent="0.3">
      <c r="A36" s="86" t="s">
        <v>31</v>
      </c>
      <c r="B36" s="46">
        <v>10</v>
      </c>
      <c r="C36" s="46">
        <v>0</v>
      </c>
      <c r="D36" s="46">
        <v>20</v>
      </c>
      <c r="E36" s="46">
        <v>0</v>
      </c>
      <c r="F36" s="47">
        <f t="shared" si="0"/>
        <v>30</v>
      </c>
      <c r="G36" s="48">
        <v>114</v>
      </c>
      <c r="H36" s="49">
        <v>0</v>
      </c>
      <c r="I36" s="49">
        <v>865</v>
      </c>
      <c r="J36" s="49">
        <v>0</v>
      </c>
      <c r="K36" s="49">
        <f t="shared" si="1"/>
        <v>979</v>
      </c>
      <c r="L36" s="85">
        <v>4</v>
      </c>
      <c r="M36" s="61">
        <v>0</v>
      </c>
      <c r="N36" s="84">
        <v>26</v>
      </c>
      <c r="O36" s="81">
        <v>0</v>
      </c>
      <c r="P36" s="50">
        <f t="shared" si="2"/>
        <v>30</v>
      </c>
      <c r="Q36" s="51">
        <f t="shared" si="3"/>
        <v>0</v>
      </c>
      <c r="R36" s="52">
        <f t="shared" si="4"/>
        <v>1</v>
      </c>
    </row>
    <row r="37" spans="1:18" ht="18" customHeight="1" x14ac:dyDescent="0.3">
      <c r="A37" s="86" t="s">
        <v>32</v>
      </c>
      <c r="B37" s="46">
        <v>10</v>
      </c>
      <c r="C37" s="46">
        <v>0</v>
      </c>
      <c r="D37" s="46">
        <v>20</v>
      </c>
      <c r="E37" s="46">
        <v>0</v>
      </c>
      <c r="F37" s="47">
        <f t="shared" si="0"/>
        <v>30</v>
      </c>
      <c r="G37" s="48">
        <v>148</v>
      </c>
      <c r="H37" s="49">
        <v>0</v>
      </c>
      <c r="I37" s="49">
        <v>792</v>
      </c>
      <c r="J37" s="49">
        <v>0</v>
      </c>
      <c r="K37" s="49">
        <f t="shared" si="1"/>
        <v>940</v>
      </c>
      <c r="L37" s="57">
        <v>8</v>
      </c>
      <c r="M37" s="58">
        <v>0</v>
      </c>
      <c r="N37" s="58">
        <v>22</v>
      </c>
      <c r="O37" s="59">
        <v>0</v>
      </c>
      <c r="P37" s="50">
        <f t="shared" si="2"/>
        <v>30</v>
      </c>
      <c r="Q37" s="51">
        <f t="shared" si="3"/>
        <v>0</v>
      </c>
      <c r="R37" s="52">
        <f t="shared" si="4"/>
        <v>1</v>
      </c>
    </row>
    <row r="38" spans="1:18" ht="18" customHeight="1" x14ac:dyDescent="0.3">
      <c r="A38" s="86" t="s">
        <v>33</v>
      </c>
      <c r="B38" s="46">
        <v>8</v>
      </c>
      <c r="C38" s="46">
        <v>0</v>
      </c>
      <c r="D38" s="46">
        <v>15</v>
      </c>
      <c r="E38" s="46">
        <v>0</v>
      </c>
      <c r="F38" s="47">
        <f t="shared" si="0"/>
        <v>23</v>
      </c>
      <c r="G38" s="48">
        <v>79</v>
      </c>
      <c r="H38" s="49">
        <v>0</v>
      </c>
      <c r="I38" s="49">
        <v>105</v>
      </c>
      <c r="J38" s="49">
        <v>0</v>
      </c>
      <c r="K38" s="49">
        <f t="shared" si="1"/>
        <v>184</v>
      </c>
      <c r="L38" s="60">
        <v>6</v>
      </c>
      <c r="M38" s="61">
        <v>0</v>
      </c>
      <c r="N38" s="61">
        <v>17</v>
      </c>
      <c r="O38" s="62">
        <v>0</v>
      </c>
      <c r="P38" s="50">
        <f t="shared" si="2"/>
        <v>23</v>
      </c>
      <c r="Q38" s="51">
        <f t="shared" si="3"/>
        <v>0</v>
      </c>
      <c r="R38" s="52">
        <f t="shared" si="4"/>
        <v>1</v>
      </c>
    </row>
    <row r="39" spans="1:18" ht="18" customHeight="1" x14ac:dyDescent="0.3">
      <c r="A39" s="86" t="s">
        <v>34</v>
      </c>
      <c r="B39" s="46">
        <v>5</v>
      </c>
      <c r="C39" s="46">
        <v>0</v>
      </c>
      <c r="D39" s="46">
        <v>10</v>
      </c>
      <c r="E39" s="46">
        <v>0</v>
      </c>
      <c r="F39" s="47">
        <f t="shared" si="0"/>
        <v>15</v>
      </c>
      <c r="G39" s="48">
        <v>19</v>
      </c>
      <c r="H39" s="49">
        <v>0</v>
      </c>
      <c r="I39" s="49">
        <v>161</v>
      </c>
      <c r="J39" s="49">
        <v>0</v>
      </c>
      <c r="K39" s="49">
        <f t="shared" si="1"/>
        <v>180</v>
      </c>
      <c r="L39" s="60">
        <v>5</v>
      </c>
      <c r="M39" s="61">
        <v>0</v>
      </c>
      <c r="N39" s="61">
        <v>10</v>
      </c>
      <c r="O39" s="62">
        <v>0</v>
      </c>
      <c r="P39" s="50">
        <f t="shared" si="2"/>
        <v>15</v>
      </c>
      <c r="Q39" s="51">
        <f t="shared" si="3"/>
        <v>0</v>
      </c>
      <c r="R39" s="52">
        <f t="shared" si="4"/>
        <v>1</v>
      </c>
    </row>
    <row r="40" spans="1:18" ht="18" customHeight="1" x14ac:dyDescent="0.3">
      <c r="A40" s="86" t="s">
        <v>35</v>
      </c>
      <c r="B40" s="46">
        <v>5</v>
      </c>
      <c r="C40" s="46">
        <v>0</v>
      </c>
      <c r="D40" s="46">
        <v>15</v>
      </c>
      <c r="E40" s="46">
        <v>0</v>
      </c>
      <c r="F40" s="47">
        <f t="shared" si="0"/>
        <v>20</v>
      </c>
      <c r="G40" s="48">
        <v>13</v>
      </c>
      <c r="H40" s="49">
        <v>0</v>
      </c>
      <c r="I40" s="49">
        <v>387</v>
      </c>
      <c r="J40" s="49">
        <v>0</v>
      </c>
      <c r="K40" s="49">
        <f t="shared" si="1"/>
        <v>400</v>
      </c>
      <c r="L40" s="60">
        <v>2</v>
      </c>
      <c r="M40" s="61">
        <v>0</v>
      </c>
      <c r="N40" s="61">
        <v>18</v>
      </c>
      <c r="O40" s="62">
        <v>0</v>
      </c>
      <c r="P40" s="50">
        <f t="shared" si="2"/>
        <v>20</v>
      </c>
      <c r="Q40" s="51">
        <f t="shared" si="3"/>
        <v>0</v>
      </c>
      <c r="R40" s="52">
        <f t="shared" si="4"/>
        <v>1</v>
      </c>
    </row>
    <row r="41" spans="1:18" ht="18" customHeight="1" x14ac:dyDescent="0.3">
      <c r="A41" s="86" t="s">
        <v>36</v>
      </c>
      <c r="B41" s="46">
        <v>16</v>
      </c>
      <c r="C41" s="46">
        <v>0</v>
      </c>
      <c r="D41" s="46">
        <v>17</v>
      </c>
      <c r="E41" s="46">
        <v>0</v>
      </c>
      <c r="F41" s="47">
        <f t="shared" si="0"/>
        <v>33</v>
      </c>
      <c r="G41" s="48">
        <v>52</v>
      </c>
      <c r="H41" s="49">
        <v>0</v>
      </c>
      <c r="I41" s="49">
        <v>255</v>
      </c>
      <c r="J41" s="49">
        <v>0</v>
      </c>
      <c r="K41" s="49">
        <f t="shared" si="1"/>
        <v>307</v>
      </c>
      <c r="L41" s="60">
        <v>12</v>
      </c>
      <c r="M41" s="61">
        <v>0</v>
      </c>
      <c r="N41" s="61">
        <v>21</v>
      </c>
      <c r="O41" s="62">
        <v>0</v>
      </c>
      <c r="P41" s="50">
        <f t="shared" si="2"/>
        <v>33</v>
      </c>
      <c r="Q41" s="51">
        <f t="shared" si="3"/>
        <v>0</v>
      </c>
      <c r="R41" s="52">
        <f t="shared" si="4"/>
        <v>1</v>
      </c>
    </row>
    <row r="42" spans="1:18" ht="18" customHeight="1" x14ac:dyDescent="0.3">
      <c r="A42" s="86" t="s">
        <v>37</v>
      </c>
      <c r="B42" s="46">
        <v>0</v>
      </c>
      <c r="C42" s="46">
        <v>0</v>
      </c>
      <c r="D42" s="46">
        <v>10</v>
      </c>
      <c r="E42" s="46">
        <v>0</v>
      </c>
      <c r="F42" s="47">
        <f t="shared" si="0"/>
        <v>10</v>
      </c>
      <c r="G42" s="53" t="s">
        <v>132</v>
      </c>
      <c r="H42" s="54" t="s">
        <v>132</v>
      </c>
      <c r="I42" s="54">
        <v>35</v>
      </c>
      <c r="J42" s="54">
        <v>0</v>
      </c>
      <c r="K42" s="49">
        <f t="shared" si="1"/>
        <v>35</v>
      </c>
      <c r="L42" s="60">
        <v>0</v>
      </c>
      <c r="M42" s="61">
        <v>0</v>
      </c>
      <c r="N42" s="61">
        <v>10</v>
      </c>
      <c r="O42" s="62">
        <v>0</v>
      </c>
      <c r="P42" s="50">
        <f t="shared" si="2"/>
        <v>10</v>
      </c>
      <c r="Q42" s="51">
        <f t="shared" si="3"/>
        <v>0</v>
      </c>
      <c r="R42" s="52">
        <f t="shared" si="4"/>
        <v>1</v>
      </c>
    </row>
    <row r="43" spans="1:18" ht="18" customHeight="1" x14ac:dyDescent="0.3">
      <c r="A43" s="86" t="s">
        <v>38</v>
      </c>
      <c r="B43" s="46">
        <v>5</v>
      </c>
      <c r="C43" s="46">
        <v>0</v>
      </c>
      <c r="D43" s="46">
        <v>16</v>
      </c>
      <c r="E43" s="46">
        <v>0</v>
      </c>
      <c r="F43" s="47">
        <f t="shared" si="0"/>
        <v>21</v>
      </c>
      <c r="G43" s="48">
        <v>33</v>
      </c>
      <c r="H43" s="49">
        <v>0</v>
      </c>
      <c r="I43" s="49">
        <v>394</v>
      </c>
      <c r="J43" s="49">
        <v>0</v>
      </c>
      <c r="K43" s="49">
        <f t="shared" si="1"/>
        <v>427</v>
      </c>
      <c r="L43" s="57">
        <v>5</v>
      </c>
      <c r="M43" s="58">
        <v>0</v>
      </c>
      <c r="N43" s="58">
        <v>16</v>
      </c>
      <c r="O43" s="59">
        <v>0</v>
      </c>
      <c r="P43" s="50">
        <f t="shared" si="2"/>
        <v>21</v>
      </c>
      <c r="Q43" s="51">
        <f t="shared" si="3"/>
        <v>0</v>
      </c>
      <c r="R43" s="52">
        <f t="shared" si="4"/>
        <v>1</v>
      </c>
    </row>
    <row r="44" spans="1:18" ht="18" customHeight="1" x14ac:dyDescent="0.3">
      <c r="A44" s="86" t="s">
        <v>39</v>
      </c>
      <c r="B44" s="46">
        <v>6</v>
      </c>
      <c r="C44" s="46">
        <v>0</v>
      </c>
      <c r="D44" s="46">
        <v>15</v>
      </c>
      <c r="E44" s="46">
        <v>5</v>
      </c>
      <c r="F44" s="47">
        <f t="shared" si="0"/>
        <v>26</v>
      </c>
      <c r="G44" s="48">
        <v>10</v>
      </c>
      <c r="H44" s="49">
        <v>0</v>
      </c>
      <c r="I44" s="49">
        <v>45</v>
      </c>
      <c r="J44" s="49">
        <v>2</v>
      </c>
      <c r="K44" s="49">
        <f t="shared" si="1"/>
        <v>57</v>
      </c>
      <c r="L44" s="60">
        <v>4</v>
      </c>
      <c r="M44" s="61">
        <v>0</v>
      </c>
      <c r="N44" s="61">
        <v>20</v>
      </c>
      <c r="O44" s="62">
        <v>2</v>
      </c>
      <c r="P44" s="50">
        <f t="shared" si="2"/>
        <v>26</v>
      </c>
      <c r="Q44" s="51">
        <f t="shared" si="3"/>
        <v>0</v>
      </c>
      <c r="R44" s="52">
        <f t="shared" si="4"/>
        <v>1</v>
      </c>
    </row>
    <row r="45" spans="1:18" ht="18" customHeight="1" x14ac:dyDescent="0.3">
      <c r="A45" s="86" t="s">
        <v>40</v>
      </c>
      <c r="B45" s="46">
        <v>13</v>
      </c>
      <c r="C45" s="46">
        <v>0</v>
      </c>
      <c r="D45" s="46">
        <v>17</v>
      </c>
      <c r="E45" s="46">
        <v>3</v>
      </c>
      <c r="F45" s="47">
        <f t="shared" si="0"/>
        <v>33</v>
      </c>
      <c r="G45" s="48">
        <v>47</v>
      </c>
      <c r="H45" s="49">
        <v>0</v>
      </c>
      <c r="I45" s="49">
        <v>66</v>
      </c>
      <c r="J45" s="49">
        <v>3</v>
      </c>
      <c r="K45" s="49">
        <f t="shared" si="1"/>
        <v>116</v>
      </c>
      <c r="L45" s="60">
        <v>13</v>
      </c>
      <c r="M45" s="61">
        <v>0</v>
      </c>
      <c r="N45" s="61">
        <v>19</v>
      </c>
      <c r="O45" s="62">
        <v>1</v>
      </c>
      <c r="P45" s="50">
        <f t="shared" si="2"/>
        <v>33</v>
      </c>
      <c r="Q45" s="51">
        <f t="shared" si="3"/>
        <v>0</v>
      </c>
      <c r="R45" s="52">
        <f t="shared" si="4"/>
        <v>1</v>
      </c>
    </row>
    <row r="46" spans="1:18" ht="18" customHeight="1" x14ac:dyDescent="0.3">
      <c r="A46" s="86" t="s">
        <v>41</v>
      </c>
      <c r="B46" s="46">
        <v>8</v>
      </c>
      <c r="C46" s="46">
        <v>0</v>
      </c>
      <c r="D46" s="46">
        <v>20</v>
      </c>
      <c r="E46" s="46">
        <v>6</v>
      </c>
      <c r="F46" s="47">
        <f t="shared" si="0"/>
        <v>34</v>
      </c>
      <c r="G46" s="48">
        <v>12</v>
      </c>
      <c r="H46" s="49">
        <v>0</v>
      </c>
      <c r="I46" s="49">
        <v>59</v>
      </c>
      <c r="J46" s="49">
        <v>4</v>
      </c>
      <c r="K46" s="49">
        <f t="shared" si="1"/>
        <v>75</v>
      </c>
      <c r="L46" s="60">
        <v>5</v>
      </c>
      <c r="M46" s="61">
        <v>0</v>
      </c>
      <c r="N46" s="61">
        <v>19</v>
      </c>
      <c r="O46" s="62">
        <v>2</v>
      </c>
      <c r="P46" s="50">
        <f t="shared" si="2"/>
        <v>26</v>
      </c>
      <c r="Q46" s="51">
        <f t="shared" si="3"/>
        <v>8</v>
      </c>
      <c r="R46" s="52">
        <f t="shared" si="4"/>
        <v>0.76470588235294112</v>
      </c>
    </row>
    <row r="47" spans="1:18" ht="18" customHeight="1" x14ac:dyDescent="0.3">
      <c r="A47" s="86" t="s">
        <v>42</v>
      </c>
      <c r="B47" s="46">
        <v>6</v>
      </c>
      <c r="C47" s="46">
        <v>0</v>
      </c>
      <c r="D47" s="46">
        <v>16</v>
      </c>
      <c r="E47" s="46">
        <v>2</v>
      </c>
      <c r="F47" s="47">
        <f t="shared" si="0"/>
        <v>24</v>
      </c>
      <c r="G47" s="48">
        <v>10</v>
      </c>
      <c r="H47" s="49">
        <v>0</v>
      </c>
      <c r="I47" s="49">
        <v>208</v>
      </c>
      <c r="J47" s="49">
        <v>1</v>
      </c>
      <c r="K47" s="49">
        <f t="shared" si="1"/>
        <v>219</v>
      </c>
      <c r="L47" s="60">
        <v>3</v>
      </c>
      <c r="M47" s="61">
        <v>0</v>
      </c>
      <c r="N47" s="61">
        <v>17</v>
      </c>
      <c r="O47" s="62">
        <v>1</v>
      </c>
      <c r="P47" s="50">
        <f t="shared" si="2"/>
        <v>21</v>
      </c>
      <c r="Q47" s="51">
        <f t="shared" si="3"/>
        <v>3</v>
      </c>
      <c r="R47" s="52">
        <f t="shared" si="4"/>
        <v>0.875</v>
      </c>
    </row>
    <row r="48" spans="1:18" ht="18" customHeight="1" x14ac:dyDescent="0.3">
      <c r="A48" s="86" t="s">
        <v>43</v>
      </c>
      <c r="B48" s="46">
        <v>10</v>
      </c>
      <c r="C48" s="46">
        <v>0</v>
      </c>
      <c r="D48" s="46">
        <v>10</v>
      </c>
      <c r="E48" s="46">
        <v>0</v>
      </c>
      <c r="F48" s="47">
        <f t="shared" si="0"/>
        <v>20</v>
      </c>
      <c r="G48" s="48">
        <v>27</v>
      </c>
      <c r="H48" s="49">
        <v>0</v>
      </c>
      <c r="I48" s="49">
        <v>36</v>
      </c>
      <c r="J48" s="49">
        <v>0</v>
      </c>
      <c r="K48" s="49">
        <f t="shared" si="1"/>
        <v>63</v>
      </c>
      <c r="L48" s="57">
        <v>10</v>
      </c>
      <c r="M48" s="58">
        <v>0</v>
      </c>
      <c r="N48" s="61">
        <v>10</v>
      </c>
      <c r="O48" s="59">
        <v>0</v>
      </c>
      <c r="P48" s="50">
        <f t="shared" si="2"/>
        <v>20</v>
      </c>
      <c r="Q48" s="51">
        <f t="shared" si="3"/>
        <v>0</v>
      </c>
      <c r="R48" s="52">
        <f t="shared" si="4"/>
        <v>1</v>
      </c>
    </row>
    <row r="49" spans="1:18" ht="18" customHeight="1" x14ac:dyDescent="0.3">
      <c r="A49" s="86" t="s">
        <v>44</v>
      </c>
      <c r="B49" s="46">
        <v>5</v>
      </c>
      <c r="C49" s="46">
        <v>0</v>
      </c>
      <c r="D49" s="46">
        <v>12</v>
      </c>
      <c r="E49" s="46">
        <v>3</v>
      </c>
      <c r="F49" s="47">
        <f t="shared" si="0"/>
        <v>20</v>
      </c>
      <c r="G49" s="48">
        <v>17</v>
      </c>
      <c r="H49" s="49">
        <v>0</v>
      </c>
      <c r="I49" s="49">
        <v>35</v>
      </c>
      <c r="J49" s="49">
        <v>1</v>
      </c>
      <c r="K49" s="49">
        <f t="shared" si="1"/>
        <v>53</v>
      </c>
      <c r="L49" s="60">
        <v>4</v>
      </c>
      <c r="M49" s="61">
        <v>0</v>
      </c>
      <c r="N49" s="61">
        <v>12</v>
      </c>
      <c r="O49" s="62">
        <v>0</v>
      </c>
      <c r="P49" s="50">
        <f t="shared" si="2"/>
        <v>16</v>
      </c>
      <c r="Q49" s="51">
        <f t="shared" si="3"/>
        <v>4</v>
      </c>
      <c r="R49" s="52">
        <f t="shared" si="4"/>
        <v>0.8</v>
      </c>
    </row>
    <row r="50" spans="1:18" ht="18" customHeight="1" x14ac:dyDescent="0.3">
      <c r="A50" s="86" t="s">
        <v>45</v>
      </c>
      <c r="B50" s="46">
        <v>10</v>
      </c>
      <c r="C50" s="46">
        <v>0</v>
      </c>
      <c r="D50" s="46">
        <v>20</v>
      </c>
      <c r="E50" s="46">
        <v>0</v>
      </c>
      <c r="F50" s="47">
        <f t="shared" si="0"/>
        <v>30</v>
      </c>
      <c r="G50" s="48">
        <v>22</v>
      </c>
      <c r="H50" s="49">
        <v>0</v>
      </c>
      <c r="I50" s="49">
        <v>66</v>
      </c>
      <c r="J50" s="49">
        <v>0</v>
      </c>
      <c r="K50" s="49">
        <f t="shared" si="1"/>
        <v>88</v>
      </c>
      <c r="L50" s="60">
        <v>7</v>
      </c>
      <c r="M50" s="61">
        <v>0</v>
      </c>
      <c r="N50" s="61">
        <v>22</v>
      </c>
      <c r="O50" s="62">
        <v>0</v>
      </c>
      <c r="P50" s="50">
        <f t="shared" si="2"/>
        <v>29</v>
      </c>
      <c r="Q50" s="51">
        <f t="shared" si="3"/>
        <v>1</v>
      </c>
      <c r="R50" s="52">
        <f t="shared" si="4"/>
        <v>0.96666666666666667</v>
      </c>
    </row>
    <row r="51" spans="1:18" ht="18" customHeight="1" x14ac:dyDescent="0.3">
      <c r="A51" s="86" t="s">
        <v>46</v>
      </c>
      <c r="B51" s="46">
        <v>7</v>
      </c>
      <c r="C51" s="46">
        <v>1</v>
      </c>
      <c r="D51" s="46">
        <v>11</v>
      </c>
      <c r="E51" s="46">
        <v>1</v>
      </c>
      <c r="F51" s="47">
        <f t="shared" si="0"/>
        <v>20</v>
      </c>
      <c r="G51" s="48">
        <v>16</v>
      </c>
      <c r="H51" s="49">
        <v>1</v>
      </c>
      <c r="I51" s="49">
        <v>19</v>
      </c>
      <c r="J51" s="49">
        <v>0</v>
      </c>
      <c r="K51" s="49">
        <f t="shared" si="1"/>
        <v>36</v>
      </c>
      <c r="L51" s="60">
        <v>5</v>
      </c>
      <c r="M51" s="61">
        <v>1</v>
      </c>
      <c r="N51" s="61">
        <v>9</v>
      </c>
      <c r="O51" s="62">
        <v>0</v>
      </c>
      <c r="P51" s="50">
        <f t="shared" si="2"/>
        <v>15</v>
      </c>
      <c r="Q51" s="51">
        <f t="shared" si="3"/>
        <v>5</v>
      </c>
      <c r="R51" s="52">
        <f t="shared" si="4"/>
        <v>0.75</v>
      </c>
    </row>
    <row r="52" spans="1:18" ht="18" customHeight="1" x14ac:dyDescent="0.3">
      <c r="A52" s="86" t="s">
        <v>47</v>
      </c>
      <c r="B52" s="46">
        <v>9</v>
      </c>
      <c r="C52" s="46">
        <v>0</v>
      </c>
      <c r="D52" s="46">
        <v>23</v>
      </c>
      <c r="E52" s="46">
        <v>0</v>
      </c>
      <c r="F52" s="47">
        <f t="shared" si="0"/>
        <v>32</v>
      </c>
      <c r="G52" s="48">
        <v>24</v>
      </c>
      <c r="H52" s="49">
        <v>0</v>
      </c>
      <c r="I52" s="49">
        <v>80</v>
      </c>
      <c r="J52" s="49">
        <v>0</v>
      </c>
      <c r="K52" s="49">
        <f t="shared" si="1"/>
        <v>104</v>
      </c>
      <c r="L52" s="60">
        <v>3</v>
      </c>
      <c r="M52" s="61">
        <v>0</v>
      </c>
      <c r="N52" s="61">
        <v>29</v>
      </c>
      <c r="O52" s="62">
        <v>0</v>
      </c>
      <c r="P52" s="50">
        <f t="shared" si="2"/>
        <v>32</v>
      </c>
      <c r="Q52" s="51">
        <f t="shared" si="3"/>
        <v>0</v>
      </c>
      <c r="R52" s="52">
        <f t="shared" si="4"/>
        <v>1</v>
      </c>
    </row>
    <row r="53" spans="1:18" ht="18" customHeight="1" x14ac:dyDescent="0.3">
      <c r="A53" s="86" t="s">
        <v>48</v>
      </c>
      <c r="B53" s="46">
        <v>10</v>
      </c>
      <c r="C53" s="46">
        <v>0</v>
      </c>
      <c r="D53" s="46">
        <v>30</v>
      </c>
      <c r="E53" s="46">
        <v>0</v>
      </c>
      <c r="F53" s="47">
        <f t="shared" si="0"/>
        <v>40</v>
      </c>
      <c r="G53" s="48">
        <v>93</v>
      </c>
      <c r="H53" s="49">
        <v>0</v>
      </c>
      <c r="I53" s="49">
        <v>277</v>
      </c>
      <c r="J53" s="49">
        <v>0</v>
      </c>
      <c r="K53" s="49">
        <f t="shared" si="1"/>
        <v>370</v>
      </c>
      <c r="L53" s="57">
        <v>10</v>
      </c>
      <c r="M53" s="58">
        <v>0</v>
      </c>
      <c r="N53" s="58">
        <v>30</v>
      </c>
      <c r="O53" s="59">
        <v>0</v>
      </c>
      <c r="P53" s="50">
        <f t="shared" si="2"/>
        <v>40</v>
      </c>
      <c r="Q53" s="51">
        <f t="shared" si="3"/>
        <v>0</v>
      </c>
      <c r="R53" s="52">
        <f t="shared" si="4"/>
        <v>1</v>
      </c>
    </row>
    <row r="54" spans="1:18" ht="18" customHeight="1" x14ac:dyDescent="0.3">
      <c r="A54" s="86" t="s">
        <v>49</v>
      </c>
      <c r="B54" s="46">
        <v>13</v>
      </c>
      <c r="C54" s="46">
        <v>0</v>
      </c>
      <c r="D54" s="46">
        <v>12</v>
      </c>
      <c r="E54" s="46">
        <v>0</v>
      </c>
      <c r="F54" s="47">
        <f t="shared" si="0"/>
        <v>25</v>
      </c>
      <c r="G54" s="48">
        <v>31</v>
      </c>
      <c r="H54" s="49">
        <v>0</v>
      </c>
      <c r="I54" s="49">
        <v>64</v>
      </c>
      <c r="J54" s="49">
        <v>0</v>
      </c>
      <c r="K54" s="49">
        <f t="shared" si="1"/>
        <v>95</v>
      </c>
      <c r="L54" s="60">
        <v>12</v>
      </c>
      <c r="M54" s="61">
        <v>0</v>
      </c>
      <c r="N54" s="61">
        <v>13</v>
      </c>
      <c r="O54" s="62">
        <v>0</v>
      </c>
      <c r="P54" s="50">
        <f t="shared" si="2"/>
        <v>25</v>
      </c>
      <c r="Q54" s="51">
        <f t="shared" si="3"/>
        <v>0</v>
      </c>
      <c r="R54" s="52">
        <f t="shared" si="4"/>
        <v>1</v>
      </c>
    </row>
    <row r="55" spans="1:18" ht="18" customHeight="1" x14ac:dyDescent="0.3">
      <c r="A55" s="86" t="s">
        <v>50</v>
      </c>
      <c r="B55" s="46">
        <v>13</v>
      </c>
      <c r="C55" s="46">
        <v>2</v>
      </c>
      <c r="D55" s="46">
        <v>13</v>
      </c>
      <c r="E55" s="46">
        <v>2</v>
      </c>
      <c r="F55" s="47">
        <f t="shared" si="0"/>
        <v>30</v>
      </c>
      <c r="G55" s="48">
        <v>78</v>
      </c>
      <c r="H55" s="49">
        <v>0</v>
      </c>
      <c r="I55" s="49">
        <v>199</v>
      </c>
      <c r="J55" s="49">
        <v>1</v>
      </c>
      <c r="K55" s="49">
        <f t="shared" si="1"/>
        <v>278</v>
      </c>
      <c r="L55" s="60">
        <v>10</v>
      </c>
      <c r="M55" s="61">
        <v>0</v>
      </c>
      <c r="N55" s="61">
        <v>15</v>
      </c>
      <c r="O55" s="62">
        <v>0</v>
      </c>
      <c r="P55" s="50">
        <f t="shared" si="2"/>
        <v>25</v>
      </c>
      <c r="Q55" s="51">
        <f t="shared" si="3"/>
        <v>5</v>
      </c>
      <c r="R55" s="52">
        <f t="shared" si="4"/>
        <v>0.83333333333333337</v>
      </c>
    </row>
    <row r="56" spans="1:18" ht="18" customHeight="1" x14ac:dyDescent="0.3">
      <c r="A56" s="86" t="s">
        <v>147</v>
      </c>
      <c r="B56" s="46">
        <v>2</v>
      </c>
      <c r="C56" s="46">
        <v>0</v>
      </c>
      <c r="D56" s="46">
        <v>2</v>
      </c>
      <c r="E56" s="46">
        <v>0</v>
      </c>
      <c r="F56" s="47">
        <f t="shared" si="0"/>
        <v>4</v>
      </c>
      <c r="G56" s="48">
        <v>1</v>
      </c>
      <c r="H56" s="49">
        <v>0</v>
      </c>
      <c r="I56" s="49">
        <v>7</v>
      </c>
      <c r="J56" s="49">
        <v>0</v>
      </c>
      <c r="K56" s="49">
        <f t="shared" si="1"/>
        <v>8</v>
      </c>
      <c r="L56" s="60">
        <v>1</v>
      </c>
      <c r="M56" s="61">
        <v>0</v>
      </c>
      <c r="N56" s="61">
        <v>3</v>
      </c>
      <c r="O56" s="62">
        <v>0</v>
      </c>
      <c r="P56" s="50">
        <f t="shared" si="2"/>
        <v>4</v>
      </c>
      <c r="Q56" s="51">
        <f t="shared" si="3"/>
        <v>0</v>
      </c>
      <c r="R56" s="52">
        <f t="shared" si="4"/>
        <v>1</v>
      </c>
    </row>
    <row r="57" spans="1:18" ht="18" customHeight="1" x14ac:dyDescent="0.3">
      <c r="A57" s="86" t="s">
        <v>51</v>
      </c>
      <c r="B57" s="46">
        <v>4</v>
      </c>
      <c r="C57" s="46">
        <v>3</v>
      </c>
      <c r="D57" s="46">
        <v>4</v>
      </c>
      <c r="E57" s="46">
        <v>3</v>
      </c>
      <c r="F57" s="47">
        <f t="shared" si="0"/>
        <v>14</v>
      </c>
      <c r="G57" s="48">
        <v>9</v>
      </c>
      <c r="H57" s="49">
        <v>2</v>
      </c>
      <c r="I57" s="49">
        <v>31</v>
      </c>
      <c r="J57" s="49">
        <v>2</v>
      </c>
      <c r="K57" s="49">
        <f t="shared" si="1"/>
        <v>44</v>
      </c>
      <c r="L57" s="60">
        <v>4</v>
      </c>
      <c r="M57" s="61">
        <v>1</v>
      </c>
      <c r="N57" s="61">
        <v>8</v>
      </c>
      <c r="O57" s="62">
        <v>1</v>
      </c>
      <c r="P57" s="50">
        <f t="shared" si="2"/>
        <v>14</v>
      </c>
      <c r="Q57" s="51">
        <f t="shared" si="3"/>
        <v>0</v>
      </c>
      <c r="R57" s="52">
        <f t="shared" si="4"/>
        <v>1</v>
      </c>
    </row>
    <row r="58" spans="1:18" ht="18" customHeight="1" x14ac:dyDescent="0.3">
      <c r="A58" s="86" t="s">
        <v>52</v>
      </c>
      <c r="B58" s="46">
        <v>4</v>
      </c>
      <c r="C58" s="46">
        <v>0</v>
      </c>
      <c r="D58" s="46">
        <v>4</v>
      </c>
      <c r="E58" s="46">
        <v>0</v>
      </c>
      <c r="F58" s="47">
        <f t="shared" si="0"/>
        <v>8</v>
      </c>
      <c r="G58" s="48">
        <v>18</v>
      </c>
      <c r="H58" s="49">
        <v>0</v>
      </c>
      <c r="I58" s="49">
        <v>14</v>
      </c>
      <c r="J58" s="49">
        <v>0</v>
      </c>
      <c r="K58" s="49">
        <f t="shared" si="1"/>
        <v>32</v>
      </c>
      <c r="L58" s="60">
        <v>4</v>
      </c>
      <c r="M58" s="61">
        <v>0</v>
      </c>
      <c r="N58" s="61">
        <v>4</v>
      </c>
      <c r="O58" s="62">
        <v>0</v>
      </c>
      <c r="P58" s="50">
        <f t="shared" si="2"/>
        <v>8</v>
      </c>
      <c r="Q58" s="51">
        <f t="shared" si="3"/>
        <v>0</v>
      </c>
      <c r="R58" s="52">
        <f t="shared" si="4"/>
        <v>1</v>
      </c>
    </row>
    <row r="59" spans="1:18" ht="18" customHeight="1" x14ac:dyDescent="0.3">
      <c r="A59" s="86" t="s">
        <v>148</v>
      </c>
      <c r="B59" s="46">
        <v>0</v>
      </c>
      <c r="C59" s="46">
        <v>0</v>
      </c>
      <c r="D59" s="46">
        <v>17</v>
      </c>
      <c r="E59" s="46">
        <v>0</v>
      </c>
      <c r="F59" s="47">
        <f t="shared" si="0"/>
        <v>17</v>
      </c>
      <c r="G59" s="53" t="s">
        <v>132</v>
      </c>
      <c r="H59" s="54" t="s">
        <v>132</v>
      </c>
      <c r="I59" s="54">
        <v>144</v>
      </c>
      <c r="J59" s="54">
        <v>0</v>
      </c>
      <c r="K59" s="49">
        <f t="shared" si="1"/>
        <v>144</v>
      </c>
      <c r="L59" s="60">
        <v>0</v>
      </c>
      <c r="M59" s="61">
        <v>0</v>
      </c>
      <c r="N59" s="61">
        <v>17</v>
      </c>
      <c r="O59" s="62">
        <v>0</v>
      </c>
      <c r="P59" s="50">
        <f t="shared" si="2"/>
        <v>17</v>
      </c>
      <c r="Q59" s="51">
        <f t="shared" si="3"/>
        <v>0</v>
      </c>
      <c r="R59" s="52">
        <f t="shared" si="4"/>
        <v>1</v>
      </c>
    </row>
    <row r="60" spans="1:18" ht="18" customHeight="1" x14ac:dyDescent="0.3">
      <c r="A60" s="86" t="s">
        <v>53</v>
      </c>
      <c r="B60" s="46">
        <v>5</v>
      </c>
      <c r="C60" s="46">
        <v>0</v>
      </c>
      <c r="D60" s="46">
        <v>12</v>
      </c>
      <c r="E60" s="46">
        <v>0</v>
      </c>
      <c r="F60" s="47">
        <f t="shared" si="0"/>
        <v>17</v>
      </c>
      <c r="G60" s="48">
        <v>20</v>
      </c>
      <c r="H60" s="49">
        <v>0</v>
      </c>
      <c r="I60" s="49">
        <v>58</v>
      </c>
      <c r="J60" s="49">
        <v>0</v>
      </c>
      <c r="K60" s="49">
        <f t="shared" si="1"/>
        <v>78</v>
      </c>
      <c r="L60" s="79">
        <v>2</v>
      </c>
      <c r="M60" s="83">
        <v>0</v>
      </c>
      <c r="N60" s="61">
        <v>14</v>
      </c>
      <c r="O60" s="84">
        <v>0</v>
      </c>
      <c r="P60" s="50">
        <f t="shared" si="2"/>
        <v>16</v>
      </c>
      <c r="Q60" s="51">
        <f t="shared" si="3"/>
        <v>1</v>
      </c>
      <c r="R60" s="52">
        <f t="shared" si="4"/>
        <v>0.94117647058823528</v>
      </c>
    </row>
    <row r="61" spans="1:18" ht="18" customHeight="1" x14ac:dyDescent="0.3">
      <c r="A61" s="86" t="s">
        <v>54</v>
      </c>
      <c r="B61" s="46">
        <v>0</v>
      </c>
      <c r="C61" s="46">
        <v>0</v>
      </c>
      <c r="D61" s="46">
        <v>10</v>
      </c>
      <c r="E61" s="46">
        <v>0</v>
      </c>
      <c r="F61" s="47">
        <f t="shared" si="0"/>
        <v>10</v>
      </c>
      <c r="G61" s="53" t="s">
        <v>132</v>
      </c>
      <c r="H61" s="54" t="s">
        <v>132</v>
      </c>
      <c r="I61" s="54">
        <v>88</v>
      </c>
      <c r="J61" s="54">
        <v>0</v>
      </c>
      <c r="K61" s="49">
        <f t="shared" si="1"/>
        <v>88</v>
      </c>
      <c r="L61" s="57">
        <v>0</v>
      </c>
      <c r="M61" s="58">
        <v>0</v>
      </c>
      <c r="N61" s="58">
        <v>10</v>
      </c>
      <c r="O61" s="69">
        <v>0</v>
      </c>
      <c r="P61" s="50">
        <f t="shared" si="2"/>
        <v>10</v>
      </c>
      <c r="Q61" s="51">
        <f t="shared" si="3"/>
        <v>0</v>
      </c>
      <c r="R61" s="52">
        <f t="shared" si="4"/>
        <v>1</v>
      </c>
    </row>
    <row r="62" spans="1:18" ht="18" customHeight="1" x14ac:dyDescent="0.3">
      <c r="A62" s="86" t="s">
        <v>55</v>
      </c>
      <c r="B62" s="46">
        <v>0</v>
      </c>
      <c r="C62" s="46">
        <v>0</v>
      </c>
      <c r="D62" s="46">
        <v>10</v>
      </c>
      <c r="E62" s="46">
        <v>0</v>
      </c>
      <c r="F62" s="47">
        <f t="shared" si="0"/>
        <v>10</v>
      </c>
      <c r="G62" s="53" t="s">
        <v>132</v>
      </c>
      <c r="H62" s="54" t="s">
        <v>132</v>
      </c>
      <c r="I62" s="54">
        <v>27</v>
      </c>
      <c r="J62" s="54">
        <v>0</v>
      </c>
      <c r="K62" s="49">
        <f t="shared" si="1"/>
        <v>27</v>
      </c>
      <c r="L62" s="70">
        <v>0</v>
      </c>
      <c r="M62" s="71">
        <v>0</v>
      </c>
      <c r="N62" s="72">
        <v>10</v>
      </c>
      <c r="O62" s="69">
        <v>0</v>
      </c>
      <c r="P62" s="50">
        <f t="shared" si="2"/>
        <v>10</v>
      </c>
      <c r="Q62" s="51">
        <f t="shared" si="3"/>
        <v>0</v>
      </c>
      <c r="R62" s="52">
        <f t="shared" si="4"/>
        <v>1</v>
      </c>
    </row>
    <row r="63" spans="1:18" ht="18" customHeight="1" thickBot="1" x14ac:dyDescent="0.35">
      <c r="A63" s="5" t="s">
        <v>133</v>
      </c>
      <c r="B63" s="1">
        <f t="shared" ref="B63:H63" si="5">SUM(B5:B62)</f>
        <v>585</v>
      </c>
      <c r="C63" s="1">
        <f t="shared" si="5"/>
        <v>12</v>
      </c>
      <c r="D63" s="1">
        <f t="shared" si="5"/>
        <v>905</v>
      </c>
      <c r="E63" s="1">
        <f t="shared" si="5"/>
        <v>48</v>
      </c>
      <c r="F63" s="2">
        <f t="shared" si="5"/>
        <v>1550</v>
      </c>
      <c r="G63" s="3">
        <f t="shared" si="5"/>
        <v>2431</v>
      </c>
      <c r="H63" s="2">
        <f t="shared" si="5"/>
        <v>8</v>
      </c>
      <c r="I63" s="2">
        <f t="shared" ref="I63:O63" si="6">SUM(I5:I62)</f>
        <v>9644</v>
      </c>
      <c r="J63" s="2">
        <f t="shared" si="6"/>
        <v>22</v>
      </c>
      <c r="K63" s="117">
        <f>SUM(K5:K62)</f>
        <v>12105</v>
      </c>
      <c r="L63" s="40">
        <f t="shared" si="6"/>
        <v>417</v>
      </c>
      <c r="M63" s="41">
        <f t="shared" si="6"/>
        <v>4</v>
      </c>
      <c r="N63" s="41">
        <f t="shared" si="6"/>
        <v>991</v>
      </c>
      <c r="O63" s="42">
        <f t="shared" si="6"/>
        <v>13</v>
      </c>
      <c r="P63" s="43">
        <f t="shared" si="2"/>
        <v>1425</v>
      </c>
      <c r="Q63" s="38">
        <f t="shared" si="3"/>
        <v>125</v>
      </c>
      <c r="R63" s="39">
        <f t="shared" si="4"/>
        <v>0.91935483870967738</v>
      </c>
    </row>
    <row r="64" spans="1:18" s="4" customFormat="1" ht="18" customHeight="1" thickTop="1" x14ac:dyDescent="0.3">
      <c r="A64" s="6"/>
      <c r="B64" s="7"/>
      <c r="C64" s="7"/>
      <c r="D64" s="7"/>
      <c r="E64" s="7"/>
      <c r="F64" s="7"/>
      <c r="I64" s="13"/>
      <c r="J64" s="13"/>
      <c r="K64" s="13"/>
    </row>
    <row r="65" spans="1:11" s="4" customFormat="1" ht="18" customHeight="1" x14ac:dyDescent="0.3">
      <c r="A65" s="6"/>
      <c r="B65" s="7"/>
      <c r="C65" s="7"/>
      <c r="D65" s="7"/>
      <c r="E65" s="7"/>
      <c r="F65" s="7"/>
      <c r="I65" s="13"/>
      <c r="J65" s="13"/>
      <c r="K65" s="13"/>
    </row>
    <row r="66" spans="1:11" s="4" customFormat="1" ht="18" customHeight="1" x14ac:dyDescent="0.3">
      <c r="A66" s="6"/>
      <c r="B66" s="7"/>
      <c r="C66" s="7"/>
      <c r="D66" s="7"/>
      <c r="E66" s="7"/>
      <c r="F66" s="7"/>
      <c r="I66" s="13"/>
      <c r="J66" s="13"/>
      <c r="K66" s="13"/>
    </row>
    <row r="67" spans="1:11" s="4" customFormat="1" ht="18" customHeight="1" x14ac:dyDescent="0.3">
      <c r="A67" s="6"/>
      <c r="B67" s="7"/>
      <c r="C67" s="7"/>
      <c r="D67" s="7"/>
      <c r="E67" s="7"/>
      <c r="F67" s="7"/>
      <c r="I67" s="13"/>
      <c r="J67" s="13"/>
      <c r="K67" s="13"/>
    </row>
    <row r="68" spans="1:11" s="4" customFormat="1" ht="18" customHeight="1" x14ac:dyDescent="0.3">
      <c r="A68" s="6"/>
      <c r="B68" s="7"/>
      <c r="C68" s="7"/>
      <c r="D68" s="7"/>
      <c r="E68" s="7"/>
      <c r="F68" s="7"/>
      <c r="I68" s="13"/>
      <c r="J68" s="13"/>
      <c r="K68" s="13"/>
    </row>
    <row r="69" spans="1:11" s="4" customFormat="1" ht="18" customHeight="1" x14ac:dyDescent="0.3">
      <c r="A69" s="6"/>
      <c r="B69" s="7"/>
      <c r="C69" s="7"/>
      <c r="D69" s="7"/>
      <c r="E69" s="7"/>
      <c r="F69" s="7"/>
      <c r="I69" s="13"/>
      <c r="J69" s="13"/>
      <c r="K69" s="13"/>
    </row>
    <row r="70" spans="1:11" s="4" customFormat="1" ht="18" customHeight="1" x14ac:dyDescent="0.3">
      <c r="A70" s="6"/>
      <c r="B70" s="7"/>
      <c r="C70" s="7"/>
      <c r="D70" s="7"/>
      <c r="E70" s="7"/>
      <c r="F70" s="7"/>
      <c r="I70" s="13"/>
      <c r="J70" s="13"/>
      <c r="K70" s="13"/>
    </row>
    <row r="71" spans="1:11" s="4" customFormat="1" ht="18" customHeight="1" x14ac:dyDescent="0.3">
      <c r="A71" s="6"/>
      <c r="B71" s="7"/>
      <c r="C71" s="7"/>
      <c r="D71" s="7"/>
      <c r="E71" s="7"/>
      <c r="F71" s="7"/>
      <c r="I71" s="13"/>
      <c r="J71" s="13"/>
      <c r="K71" s="13"/>
    </row>
    <row r="72" spans="1:11" s="4" customFormat="1" ht="18" customHeight="1" x14ac:dyDescent="0.3">
      <c r="A72" s="6"/>
      <c r="B72" s="7"/>
      <c r="C72" s="7"/>
      <c r="D72" s="7"/>
      <c r="E72" s="7"/>
      <c r="F72" s="7"/>
      <c r="I72" s="13"/>
      <c r="J72" s="13"/>
      <c r="K72" s="13"/>
    </row>
    <row r="73" spans="1:11" s="4" customFormat="1" ht="18" customHeight="1" x14ac:dyDescent="0.3">
      <c r="A73" s="6"/>
      <c r="B73" s="7"/>
      <c r="C73" s="7"/>
      <c r="D73" s="7"/>
      <c r="E73" s="7"/>
      <c r="F73" s="7"/>
      <c r="I73" s="13"/>
      <c r="J73" s="13"/>
      <c r="K73" s="13"/>
    </row>
    <row r="74" spans="1:11" s="4" customFormat="1" ht="18" customHeight="1" x14ac:dyDescent="0.3">
      <c r="A74" s="6"/>
      <c r="B74" s="7"/>
      <c r="C74" s="7"/>
      <c r="D74" s="7"/>
      <c r="E74" s="7"/>
      <c r="F74" s="7"/>
      <c r="I74" s="13"/>
      <c r="J74" s="13"/>
      <c r="K74" s="13"/>
    </row>
    <row r="75" spans="1:11" s="4" customFormat="1" ht="18" customHeight="1" x14ac:dyDescent="0.3">
      <c r="A75" s="6"/>
      <c r="B75" s="7"/>
      <c r="C75" s="7"/>
      <c r="D75" s="7"/>
      <c r="E75" s="7"/>
      <c r="F75" s="7"/>
      <c r="I75" s="13"/>
      <c r="J75" s="13"/>
      <c r="K75" s="13"/>
    </row>
    <row r="76" spans="1:11" s="4" customFormat="1" ht="18" customHeight="1" x14ac:dyDescent="0.3">
      <c r="A76" s="6"/>
      <c r="B76" s="7"/>
      <c r="C76" s="7"/>
      <c r="D76" s="7"/>
      <c r="E76" s="7"/>
      <c r="F76" s="7"/>
      <c r="I76" s="13"/>
      <c r="J76" s="13"/>
      <c r="K76" s="13"/>
    </row>
    <row r="77" spans="1:11" s="4" customFormat="1" ht="18" customHeight="1" x14ac:dyDescent="0.3">
      <c r="A77" s="6"/>
      <c r="B77" s="7"/>
      <c r="C77" s="7"/>
      <c r="D77" s="7"/>
      <c r="E77" s="7"/>
      <c r="F77" s="7"/>
      <c r="I77" s="13"/>
      <c r="J77" s="13"/>
      <c r="K77" s="13"/>
    </row>
    <row r="78" spans="1:11" s="4" customFormat="1" ht="18" customHeight="1" x14ac:dyDescent="0.3">
      <c r="A78" s="6"/>
      <c r="B78" s="7"/>
      <c r="C78" s="7"/>
      <c r="D78" s="7"/>
      <c r="E78" s="7"/>
      <c r="F78" s="7"/>
      <c r="I78" s="13"/>
      <c r="J78" s="13"/>
      <c r="K78" s="13"/>
    </row>
    <row r="79" spans="1:11" s="4" customFormat="1" ht="18" customHeight="1" x14ac:dyDescent="0.3">
      <c r="A79" s="6"/>
      <c r="B79" s="7"/>
      <c r="C79" s="7"/>
      <c r="D79" s="7"/>
      <c r="E79" s="7"/>
      <c r="F79" s="7"/>
      <c r="I79" s="13"/>
      <c r="J79" s="13"/>
      <c r="K79" s="13"/>
    </row>
    <row r="80" spans="1:11" s="4" customFormat="1" ht="18" customHeight="1" x14ac:dyDescent="0.3">
      <c r="A80" s="6"/>
      <c r="B80" s="7"/>
      <c r="C80" s="7"/>
      <c r="D80" s="7"/>
      <c r="E80" s="7"/>
      <c r="F80" s="7"/>
      <c r="I80" s="13"/>
      <c r="J80" s="13"/>
      <c r="K80" s="13"/>
    </row>
    <row r="81" spans="1:18" s="4" customFormat="1" ht="18" customHeight="1" x14ac:dyDescent="0.3">
      <c r="A81" s="6"/>
      <c r="B81" s="7"/>
      <c r="C81" s="7"/>
      <c r="D81" s="7"/>
      <c r="E81" s="7"/>
      <c r="F81" s="7"/>
      <c r="I81" s="13"/>
      <c r="J81" s="13"/>
      <c r="K81" s="13"/>
    </row>
    <row r="82" spans="1:18" s="4" customFormat="1" ht="18" customHeight="1" x14ac:dyDescent="0.3">
      <c r="A82" s="6"/>
      <c r="B82" s="7"/>
      <c r="C82" s="7"/>
      <c r="D82" s="7"/>
      <c r="E82" s="7"/>
      <c r="F82" s="7"/>
      <c r="I82" s="13"/>
      <c r="J82" s="13"/>
      <c r="K82" s="13"/>
    </row>
    <row r="83" spans="1:18" s="4" customFormat="1" ht="18" customHeight="1" x14ac:dyDescent="0.3">
      <c r="A83" s="6"/>
      <c r="B83" s="7"/>
      <c r="C83" s="7"/>
      <c r="D83" s="7"/>
      <c r="E83" s="7"/>
      <c r="F83" s="7"/>
      <c r="I83" s="13"/>
      <c r="J83" s="13"/>
      <c r="K83" s="13"/>
    </row>
    <row r="84" spans="1:18" s="4" customFormat="1" ht="18" customHeight="1" x14ac:dyDescent="0.3">
      <c r="A84" s="6"/>
      <c r="B84" s="7"/>
      <c r="C84" s="7"/>
      <c r="D84" s="7"/>
      <c r="E84" s="7"/>
      <c r="F84" s="7"/>
      <c r="I84" s="13"/>
      <c r="J84" s="13"/>
      <c r="K84" s="13"/>
    </row>
    <row r="85" spans="1:18" ht="18" customHeight="1" x14ac:dyDescent="0.3">
      <c r="R85" s="4"/>
    </row>
    <row r="86" spans="1:18" ht="18" customHeight="1" x14ac:dyDescent="0.3">
      <c r="R86" s="4"/>
    </row>
    <row r="87" spans="1:18" ht="18" customHeight="1" x14ac:dyDescent="0.3">
      <c r="R87" s="4"/>
    </row>
    <row r="88" spans="1:18" ht="18" customHeight="1" x14ac:dyDescent="0.3"/>
  </sheetData>
  <mergeCells count="16">
    <mergeCell ref="A1:R1"/>
    <mergeCell ref="A2:A4"/>
    <mergeCell ref="Q2:Q4"/>
    <mergeCell ref="R2:R4"/>
    <mergeCell ref="B3:C3"/>
    <mergeCell ref="D3:E3"/>
    <mergeCell ref="F3:F4"/>
    <mergeCell ref="G3:H3"/>
    <mergeCell ref="I3:J3"/>
    <mergeCell ref="K3:K4"/>
    <mergeCell ref="L3:M3"/>
    <mergeCell ref="N3:O3"/>
    <mergeCell ref="P3:P4"/>
    <mergeCell ref="B2:F2"/>
    <mergeCell ref="G2:K2"/>
    <mergeCell ref="L2:P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activeCell="L21" sqref="L21"/>
    </sheetView>
  </sheetViews>
  <sheetFormatPr defaultRowHeight="16.2" x14ac:dyDescent="0.25"/>
  <cols>
    <col min="1" max="1" width="27.77734375" style="8" bestFit="1" customWidth="1"/>
    <col min="2" max="2" width="5.44140625" style="14" customWidth="1"/>
    <col min="3" max="3" width="5.44140625" style="15" bestFit="1" customWidth="1"/>
    <col min="4" max="4" width="7.44140625" style="15" bestFit="1" customWidth="1"/>
    <col min="5" max="5" width="5.44140625" style="14" bestFit="1" customWidth="1"/>
    <col min="6" max="6" width="6.44140625" style="15" bestFit="1" customWidth="1"/>
    <col min="7" max="7" width="7.44140625" style="15" bestFit="1" customWidth="1"/>
    <col min="8" max="9" width="5.6640625" customWidth="1"/>
    <col min="10" max="10" width="7.44140625" bestFit="1" customWidth="1"/>
    <col min="11" max="12" width="5.44140625" bestFit="1" customWidth="1"/>
    <col min="13" max="13" width="7.44140625" bestFit="1" customWidth="1"/>
    <col min="14" max="15" width="6.77734375" bestFit="1" customWidth="1"/>
    <col min="16" max="16" width="6.109375" bestFit="1" customWidth="1"/>
    <col min="17" max="17" width="5.77734375" bestFit="1" customWidth="1"/>
  </cols>
  <sheetData>
    <row r="1" spans="1:17" ht="16.8" thickBot="1" x14ac:dyDescent="0.35">
      <c r="A1"/>
      <c r="B1" s="16"/>
      <c r="C1" s="16"/>
      <c r="D1" s="16"/>
      <c r="E1" s="16"/>
      <c r="F1" s="16"/>
      <c r="G1"/>
    </row>
    <row r="2" spans="1:17" ht="16.5" customHeight="1" x14ac:dyDescent="0.3">
      <c r="A2" s="103" t="s">
        <v>59</v>
      </c>
      <c r="B2" s="105" t="s">
        <v>60</v>
      </c>
      <c r="C2" s="105"/>
      <c r="D2" s="105"/>
      <c r="E2" s="105"/>
      <c r="F2" s="105"/>
      <c r="G2" s="105"/>
      <c r="H2" s="105" t="s">
        <v>61</v>
      </c>
      <c r="I2" s="105"/>
      <c r="J2" s="105"/>
      <c r="K2" s="105"/>
      <c r="L2" s="105"/>
      <c r="M2" s="114"/>
      <c r="N2" s="106" t="s">
        <v>126</v>
      </c>
      <c r="O2" s="107"/>
      <c r="P2" s="107" t="s">
        <v>127</v>
      </c>
      <c r="Q2" s="109"/>
    </row>
    <row r="3" spans="1:17" ht="16.5" customHeight="1" x14ac:dyDescent="0.3">
      <c r="A3" s="104"/>
      <c r="B3" s="102" t="s">
        <v>62</v>
      </c>
      <c r="C3" s="102"/>
      <c r="D3" s="102"/>
      <c r="E3" s="102" t="s">
        <v>63</v>
      </c>
      <c r="F3" s="102"/>
      <c r="G3" s="102"/>
      <c r="H3" s="102" t="s">
        <v>62</v>
      </c>
      <c r="I3" s="102"/>
      <c r="J3" s="102"/>
      <c r="K3" s="102" t="s">
        <v>63</v>
      </c>
      <c r="L3" s="102"/>
      <c r="M3" s="108"/>
      <c r="N3" s="115" t="s">
        <v>128</v>
      </c>
      <c r="O3" s="110" t="s">
        <v>129</v>
      </c>
      <c r="P3" s="110" t="s">
        <v>128</v>
      </c>
      <c r="Q3" s="112" t="s">
        <v>129</v>
      </c>
    </row>
    <row r="4" spans="1:17" x14ac:dyDescent="0.3">
      <c r="A4" s="104"/>
      <c r="B4" s="17" t="s">
        <v>64</v>
      </c>
      <c r="C4" s="17" t="s">
        <v>65</v>
      </c>
      <c r="D4" s="17" t="s">
        <v>66</v>
      </c>
      <c r="E4" s="17" t="s">
        <v>64</v>
      </c>
      <c r="F4" s="17" t="s">
        <v>65</v>
      </c>
      <c r="G4" s="17" t="s">
        <v>66</v>
      </c>
      <c r="H4" s="17" t="s">
        <v>64</v>
      </c>
      <c r="I4" s="17" t="s">
        <v>65</v>
      </c>
      <c r="J4" s="17" t="s">
        <v>66</v>
      </c>
      <c r="K4" s="17" t="s">
        <v>64</v>
      </c>
      <c r="L4" s="17" t="s">
        <v>65</v>
      </c>
      <c r="M4" s="27" t="s">
        <v>66</v>
      </c>
      <c r="N4" s="116"/>
      <c r="O4" s="111"/>
      <c r="P4" s="111"/>
      <c r="Q4" s="113"/>
    </row>
    <row r="5" spans="1:17" x14ac:dyDescent="0.3">
      <c r="A5" s="22" t="s">
        <v>67</v>
      </c>
      <c r="B5" s="18">
        <v>5</v>
      </c>
      <c r="C5" s="18">
        <v>20</v>
      </c>
      <c r="D5" s="20">
        <f>B5/C5</f>
        <v>0.25</v>
      </c>
      <c r="E5" s="18">
        <v>15</v>
      </c>
      <c r="F5" s="18">
        <v>84</v>
      </c>
      <c r="G5" s="20">
        <f>E5/F5</f>
        <v>0.17857142857142858</v>
      </c>
      <c r="H5" s="17">
        <v>8</v>
      </c>
      <c r="I5" s="18">
        <v>20</v>
      </c>
      <c r="J5" s="20">
        <f>H5/I5</f>
        <v>0.4</v>
      </c>
      <c r="K5" s="17">
        <v>12</v>
      </c>
      <c r="L5" s="18">
        <v>75</v>
      </c>
      <c r="M5" s="28">
        <f>K5/L5</f>
        <v>0.16</v>
      </c>
      <c r="N5" s="31">
        <f>(I5-C5)/C5</f>
        <v>0</v>
      </c>
      <c r="O5" s="30">
        <f>(L5-F5)/F5</f>
        <v>-0.10714285714285714</v>
      </c>
      <c r="P5" s="30">
        <f>J5-D5</f>
        <v>0.15000000000000002</v>
      </c>
      <c r="Q5" s="32">
        <f>M5-G5</f>
        <v>-1.8571428571428572E-2</v>
      </c>
    </row>
    <row r="6" spans="1:17" x14ac:dyDescent="0.3">
      <c r="A6" s="22" t="s">
        <v>68</v>
      </c>
      <c r="B6" s="18">
        <v>0</v>
      </c>
      <c r="C6" s="21" t="s">
        <v>58</v>
      </c>
      <c r="D6" s="21" t="s">
        <v>58</v>
      </c>
      <c r="E6" s="18">
        <v>15</v>
      </c>
      <c r="F6" s="18">
        <v>42</v>
      </c>
      <c r="G6" s="20">
        <f t="shared" ref="G6:G63" si="0">E6/F6</f>
        <v>0.35714285714285715</v>
      </c>
      <c r="H6" s="17">
        <v>0</v>
      </c>
      <c r="I6" s="19" t="s">
        <v>57</v>
      </c>
      <c r="J6" s="19" t="s">
        <v>57</v>
      </c>
      <c r="K6" s="17">
        <v>15</v>
      </c>
      <c r="L6" s="18">
        <v>35</v>
      </c>
      <c r="M6" s="28">
        <f t="shared" ref="M6:M63" si="1">K6/L6</f>
        <v>0.42857142857142855</v>
      </c>
      <c r="N6" s="31"/>
      <c r="O6" s="30">
        <f t="shared" ref="O6:O63" si="2">(L6-F6)/F6</f>
        <v>-0.16666666666666666</v>
      </c>
      <c r="P6" s="30"/>
      <c r="Q6" s="32">
        <f t="shared" ref="Q6:Q63" si="3">M6-G6</f>
        <v>7.1428571428571397E-2</v>
      </c>
    </row>
    <row r="7" spans="1:17" x14ac:dyDescent="0.3">
      <c r="A7" s="22" t="s">
        <v>69</v>
      </c>
      <c r="B7" s="18">
        <v>0</v>
      </c>
      <c r="C7" s="21" t="s">
        <v>58</v>
      </c>
      <c r="D7" s="21" t="s">
        <v>58</v>
      </c>
      <c r="E7" s="18">
        <v>16</v>
      </c>
      <c r="F7" s="18">
        <v>40</v>
      </c>
      <c r="G7" s="20">
        <f t="shared" si="0"/>
        <v>0.4</v>
      </c>
      <c r="H7" s="17">
        <v>0</v>
      </c>
      <c r="I7" s="19" t="s">
        <v>57</v>
      </c>
      <c r="J7" s="19" t="s">
        <v>57</v>
      </c>
      <c r="K7" s="17">
        <v>16</v>
      </c>
      <c r="L7" s="18">
        <v>51</v>
      </c>
      <c r="M7" s="28">
        <f t="shared" si="1"/>
        <v>0.31372549019607843</v>
      </c>
      <c r="N7" s="31"/>
      <c r="O7" s="30">
        <f t="shared" si="2"/>
        <v>0.27500000000000002</v>
      </c>
      <c r="P7" s="30"/>
      <c r="Q7" s="32">
        <f t="shared" si="3"/>
        <v>-8.6274509803921595E-2</v>
      </c>
    </row>
    <row r="8" spans="1:17" x14ac:dyDescent="0.3">
      <c r="A8" s="22" t="s">
        <v>70</v>
      </c>
      <c r="B8" s="18">
        <v>7</v>
      </c>
      <c r="C8" s="18">
        <v>8</v>
      </c>
      <c r="D8" s="20">
        <f t="shared" ref="D8:D63" si="4">B8/C8</f>
        <v>0.875</v>
      </c>
      <c r="E8" s="18">
        <v>8</v>
      </c>
      <c r="F8" s="18">
        <v>16</v>
      </c>
      <c r="G8" s="20">
        <f t="shared" si="0"/>
        <v>0.5</v>
      </c>
      <c r="H8" s="17">
        <v>7</v>
      </c>
      <c r="I8" s="18">
        <v>12</v>
      </c>
      <c r="J8" s="20">
        <f t="shared" ref="J8:J63" si="5">H8/I8</f>
        <v>0.58333333333333337</v>
      </c>
      <c r="K8" s="17">
        <v>8</v>
      </c>
      <c r="L8" s="18">
        <v>22</v>
      </c>
      <c r="M8" s="28">
        <f t="shared" si="1"/>
        <v>0.36363636363636365</v>
      </c>
      <c r="N8" s="31">
        <f t="shared" ref="N8:N63" si="6">(I8-C8)/C8</f>
        <v>0.5</v>
      </c>
      <c r="O8" s="30">
        <f t="shared" si="2"/>
        <v>0.375</v>
      </c>
      <c r="P8" s="30">
        <f t="shared" ref="P8:P63" si="7">J8-D8</f>
        <v>-0.29166666666666663</v>
      </c>
      <c r="Q8" s="32">
        <f t="shared" si="3"/>
        <v>-0.13636363636363635</v>
      </c>
    </row>
    <row r="9" spans="1:17" x14ac:dyDescent="0.3">
      <c r="A9" s="22" t="s">
        <v>71</v>
      </c>
      <c r="B9" s="18">
        <v>7</v>
      </c>
      <c r="C9" s="18">
        <v>15</v>
      </c>
      <c r="D9" s="20">
        <f t="shared" si="4"/>
        <v>0.46666666666666667</v>
      </c>
      <c r="E9" s="18">
        <v>8</v>
      </c>
      <c r="F9" s="18">
        <v>19</v>
      </c>
      <c r="G9" s="20">
        <f t="shared" si="0"/>
        <v>0.42105263157894735</v>
      </c>
      <c r="H9" s="17">
        <v>7</v>
      </c>
      <c r="I9" s="18">
        <v>17</v>
      </c>
      <c r="J9" s="20">
        <f t="shared" si="5"/>
        <v>0.41176470588235292</v>
      </c>
      <c r="K9" s="17">
        <v>8</v>
      </c>
      <c r="L9" s="18">
        <v>14</v>
      </c>
      <c r="M9" s="28">
        <f t="shared" si="1"/>
        <v>0.5714285714285714</v>
      </c>
      <c r="N9" s="31">
        <f t="shared" si="6"/>
        <v>0.13333333333333333</v>
      </c>
      <c r="O9" s="30">
        <f t="shared" si="2"/>
        <v>-0.26315789473684209</v>
      </c>
      <c r="P9" s="30">
        <f t="shared" si="7"/>
        <v>-5.4901960784313752E-2</v>
      </c>
      <c r="Q9" s="32">
        <f t="shared" si="3"/>
        <v>0.15037593984962405</v>
      </c>
    </row>
    <row r="10" spans="1:17" x14ac:dyDescent="0.3">
      <c r="A10" s="22" t="s">
        <v>72</v>
      </c>
      <c r="B10" s="18">
        <v>35</v>
      </c>
      <c r="C10" s="18">
        <v>171</v>
      </c>
      <c r="D10" s="20">
        <f t="shared" si="4"/>
        <v>0.2046783625730994</v>
      </c>
      <c r="E10" s="18">
        <v>36</v>
      </c>
      <c r="F10" s="18">
        <v>395</v>
      </c>
      <c r="G10" s="20">
        <f t="shared" si="0"/>
        <v>9.1139240506329114E-2</v>
      </c>
      <c r="H10" s="17">
        <v>35</v>
      </c>
      <c r="I10" s="18">
        <v>153</v>
      </c>
      <c r="J10" s="20">
        <f t="shared" si="5"/>
        <v>0.22875816993464052</v>
      </c>
      <c r="K10" s="17">
        <v>36</v>
      </c>
      <c r="L10" s="18">
        <v>434</v>
      </c>
      <c r="M10" s="28">
        <f t="shared" si="1"/>
        <v>8.294930875576037E-2</v>
      </c>
      <c r="N10" s="31">
        <f t="shared" si="6"/>
        <v>-0.10526315789473684</v>
      </c>
      <c r="O10" s="30">
        <f t="shared" si="2"/>
        <v>9.8734177215189872E-2</v>
      </c>
      <c r="P10" s="30">
        <f t="shared" si="7"/>
        <v>2.4079807361541111E-2</v>
      </c>
      <c r="Q10" s="32">
        <f t="shared" si="3"/>
        <v>-8.1899317505687436E-3</v>
      </c>
    </row>
    <row r="11" spans="1:17" x14ac:dyDescent="0.3">
      <c r="A11" s="22" t="s">
        <v>73</v>
      </c>
      <c r="B11" s="18">
        <v>3</v>
      </c>
      <c r="C11" s="18">
        <v>2</v>
      </c>
      <c r="D11" s="20">
        <f t="shared" si="4"/>
        <v>1.5</v>
      </c>
      <c r="E11" s="18">
        <v>4</v>
      </c>
      <c r="F11" s="18">
        <v>41</v>
      </c>
      <c r="G11" s="20">
        <f t="shared" si="0"/>
        <v>9.7560975609756101E-2</v>
      </c>
      <c r="H11" s="17">
        <v>3</v>
      </c>
      <c r="I11" s="18">
        <v>1</v>
      </c>
      <c r="J11" s="20">
        <f t="shared" si="5"/>
        <v>3</v>
      </c>
      <c r="K11" s="17">
        <v>4</v>
      </c>
      <c r="L11" s="18">
        <v>23</v>
      </c>
      <c r="M11" s="28">
        <f t="shared" si="1"/>
        <v>0.17391304347826086</v>
      </c>
      <c r="N11" s="31">
        <f t="shared" si="6"/>
        <v>-0.5</v>
      </c>
      <c r="O11" s="30">
        <f t="shared" si="2"/>
        <v>-0.43902439024390244</v>
      </c>
      <c r="P11" s="30">
        <f t="shared" si="7"/>
        <v>1.5</v>
      </c>
      <c r="Q11" s="32">
        <f t="shared" si="3"/>
        <v>7.6352067868504764E-2</v>
      </c>
    </row>
    <row r="12" spans="1:17" x14ac:dyDescent="0.3">
      <c r="A12" s="22" t="s">
        <v>74</v>
      </c>
      <c r="B12" s="18">
        <v>4</v>
      </c>
      <c r="C12" s="18">
        <v>5</v>
      </c>
      <c r="D12" s="20">
        <f t="shared" si="4"/>
        <v>0.8</v>
      </c>
      <c r="E12" s="18">
        <v>10</v>
      </c>
      <c r="F12" s="18">
        <v>27</v>
      </c>
      <c r="G12" s="20">
        <f t="shared" si="0"/>
        <v>0.37037037037037035</v>
      </c>
      <c r="H12" s="17">
        <v>4</v>
      </c>
      <c r="I12" s="18">
        <v>6</v>
      </c>
      <c r="J12" s="20">
        <f t="shared" si="5"/>
        <v>0.66666666666666663</v>
      </c>
      <c r="K12" s="17">
        <v>10</v>
      </c>
      <c r="L12" s="18">
        <v>28</v>
      </c>
      <c r="M12" s="28">
        <f t="shared" si="1"/>
        <v>0.35714285714285715</v>
      </c>
      <c r="N12" s="31">
        <f t="shared" si="6"/>
        <v>0.2</v>
      </c>
      <c r="O12" s="30">
        <f t="shared" si="2"/>
        <v>3.7037037037037035E-2</v>
      </c>
      <c r="P12" s="30">
        <f t="shared" si="7"/>
        <v>-0.13333333333333341</v>
      </c>
      <c r="Q12" s="32">
        <f t="shared" si="3"/>
        <v>-1.3227513227513199E-2</v>
      </c>
    </row>
    <row r="13" spans="1:17" x14ac:dyDescent="0.3">
      <c r="A13" s="22" t="s">
        <v>75</v>
      </c>
      <c r="B13" s="18">
        <v>2</v>
      </c>
      <c r="C13" s="18">
        <v>7</v>
      </c>
      <c r="D13" s="20">
        <f t="shared" si="4"/>
        <v>0.2857142857142857</v>
      </c>
      <c r="E13" s="18">
        <v>3</v>
      </c>
      <c r="F13" s="18">
        <v>5</v>
      </c>
      <c r="G13" s="20">
        <f t="shared" si="0"/>
        <v>0.6</v>
      </c>
      <c r="H13" s="17">
        <v>2</v>
      </c>
      <c r="I13" s="18">
        <v>3</v>
      </c>
      <c r="J13" s="20">
        <f t="shared" si="5"/>
        <v>0.66666666666666663</v>
      </c>
      <c r="K13" s="17">
        <v>3</v>
      </c>
      <c r="L13" s="18">
        <v>2</v>
      </c>
      <c r="M13" s="28">
        <f t="shared" si="1"/>
        <v>1.5</v>
      </c>
      <c r="N13" s="31">
        <f t="shared" si="6"/>
        <v>-0.5714285714285714</v>
      </c>
      <c r="O13" s="30">
        <f t="shared" si="2"/>
        <v>-0.6</v>
      </c>
      <c r="P13" s="30">
        <f t="shared" si="7"/>
        <v>0.38095238095238093</v>
      </c>
      <c r="Q13" s="32">
        <f t="shared" si="3"/>
        <v>0.9</v>
      </c>
    </row>
    <row r="14" spans="1:17" x14ac:dyDescent="0.3">
      <c r="A14" s="22" t="s">
        <v>76</v>
      </c>
      <c r="B14" s="18">
        <v>10</v>
      </c>
      <c r="C14" s="18">
        <v>32</v>
      </c>
      <c r="D14" s="20">
        <f t="shared" si="4"/>
        <v>0.3125</v>
      </c>
      <c r="E14" s="18">
        <v>15</v>
      </c>
      <c r="F14" s="18">
        <v>112</v>
      </c>
      <c r="G14" s="20">
        <f t="shared" si="0"/>
        <v>0.13392857142857142</v>
      </c>
      <c r="H14" s="17">
        <v>10</v>
      </c>
      <c r="I14" s="18">
        <v>38</v>
      </c>
      <c r="J14" s="20">
        <f t="shared" si="5"/>
        <v>0.26315789473684209</v>
      </c>
      <c r="K14" s="17">
        <v>15</v>
      </c>
      <c r="L14" s="18">
        <v>64</v>
      </c>
      <c r="M14" s="28">
        <f t="shared" si="1"/>
        <v>0.234375</v>
      </c>
      <c r="N14" s="31">
        <f t="shared" si="6"/>
        <v>0.1875</v>
      </c>
      <c r="O14" s="30">
        <f t="shared" si="2"/>
        <v>-0.42857142857142855</v>
      </c>
      <c r="P14" s="30">
        <f t="shared" si="7"/>
        <v>-4.9342105263157909E-2</v>
      </c>
      <c r="Q14" s="32">
        <f t="shared" si="3"/>
        <v>0.10044642857142858</v>
      </c>
    </row>
    <row r="15" spans="1:17" x14ac:dyDescent="0.3">
      <c r="A15" s="22" t="s">
        <v>77</v>
      </c>
      <c r="B15" s="18">
        <v>24</v>
      </c>
      <c r="C15" s="18">
        <v>155</v>
      </c>
      <c r="D15" s="20">
        <f t="shared" si="4"/>
        <v>0.15483870967741936</v>
      </c>
      <c r="E15" s="18">
        <v>36</v>
      </c>
      <c r="F15" s="18">
        <v>742</v>
      </c>
      <c r="G15" s="20">
        <f t="shared" si="0"/>
        <v>4.8517520215633422E-2</v>
      </c>
      <c r="H15" s="17">
        <v>30</v>
      </c>
      <c r="I15" s="18">
        <v>108</v>
      </c>
      <c r="J15" s="20">
        <f t="shared" si="5"/>
        <v>0.27777777777777779</v>
      </c>
      <c r="K15" s="17">
        <v>30</v>
      </c>
      <c r="L15" s="18">
        <v>599</v>
      </c>
      <c r="M15" s="28">
        <f t="shared" si="1"/>
        <v>5.0083472454090151E-2</v>
      </c>
      <c r="N15" s="31">
        <f t="shared" si="6"/>
        <v>-0.3032258064516129</v>
      </c>
      <c r="O15" s="30">
        <f t="shared" si="2"/>
        <v>-0.19272237196765499</v>
      </c>
      <c r="P15" s="30">
        <f t="shared" si="7"/>
        <v>0.12293906810035843</v>
      </c>
      <c r="Q15" s="32">
        <f t="shared" si="3"/>
        <v>1.565952238456729E-3</v>
      </c>
    </row>
    <row r="16" spans="1:17" x14ac:dyDescent="0.3">
      <c r="A16" s="22" t="s">
        <v>78</v>
      </c>
      <c r="B16" s="18">
        <v>5</v>
      </c>
      <c r="C16" s="18">
        <v>23</v>
      </c>
      <c r="D16" s="20">
        <f t="shared" si="4"/>
        <v>0.21739130434782608</v>
      </c>
      <c r="E16" s="18">
        <v>8</v>
      </c>
      <c r="F16" s="18">
        <v>39</v>
      </c>
      <c r="G16" s="20">
        <f t="shared" si="0"/>
        <v>0.20512820512820512</v>
      </c>
      <c r="H16" s="17">
        <v>5</v>
      </c>
      <c r="I16" s="18">
        <v>16</v>
      </c>
      <c r="J16" s="20">
        <f t="shared" si="5"/>
        <v>0.3125</v>
      </c>
      <c r="K16" s="17">
        <v>8</v>
      </c>
      <c r="L16" s="18">
        <v>46</v>
      </c>
      <c r="M16" s="28">
        <f t="shared" si="1"/>
        <v>0.17391304347826086</v>
      </c>
      <c r="N16" s="31">
        <f t="shared" si="6"/>
        <v>-0.30434782608695654</v>
      </c>
      <c r="O16" s="30">
        <f t="shared" si="2"/>
        <v>0.17948717948717949</v>
      </c>
      <c r="P16" s="30">
        <f t="shared" si="7"/>
        <v>9.5108695652173919E-2</v>
      </c>
      <c r="Q16" s="32">
        <f t="shared" si="3"/>
        <v>-3.1215161649944256E-2</v>
      </c>
    </row>
    <row r="17" spans="1:17" x14ac:dyDescent="0.3">
      <c r="A17" s="22" t="s">
        <v>79</v>
      </c>
      <c r="B17" s="18">
        <v>8</v>
      </c>
      <c r="C17" s="18">
        <v>28</v>
      </c>
      <c r="D17" s="20">
        <f t="shared" si="4"/>
        <v>0.2857142857142857</v>
      </c>
      <c r="E17" s="18">
        <v>12</v>
      </c>
      <c r="F17" s="18">
        <v>179</v>
      </c>
      <c r="G17" s="20">
        <f t="shared" si="0"/>
        <v>6.7039106145251395E-2</v>
      </c>
      <c r="H17" s="17">
        <v>8</v>
      </c>
      <c r="I17" s="18">
        <v>29</v>
      </c>
      <c r="J17" s="20">
        <f t="shared" si="5"/>
        <v>0.27586206896551724</v>
      </c>
      <c r="K17" s="17">
        <v>12</v>
      </c>
      <c r="L17" s="18">
        <v>187</v>
      </c>
      <c r="M17" s="28">
        <f t="shared" si="1"/>
        <v>6.4171122994652413E-2</v>
      </c>
      <c r="N17" s="31">
        <f t="shared" si="6"/>
        <v>3.5714285714285712E-2</v>
      </c>
      <c r="O17" s="30">
        <f t="shared" si="2"/>
        <v>4.4692737430167599E-2</v>
      </c>
      <c r="P17" s="30">
        <f t="shared" si="7"/>
        <v>-9.8522167487684609E-3</v>
      </c>
      <c r="Q17" s="32">
        <f t="shared" si="3"/>
        <v>-2.8679831505989822E-3</v>
      </c>
    </row>
    <row r="18" spans="1:17" x14ac:dyDescent="0.3">
      <c r="A18" s="22" t="s">
        <v>80</v>
      </c>
      <c r="B18" s="18">
        <v>27</v>
      </c>
      <c r="C18" s="18">
        <v>71</v>
      </c>
      <c r="D18" s="20">
        <f t="shared" si="4"/>
        <v>0.38028169014084506</v>
      </c>
      <c r="E18" s="18">
        <v>51</v>
      </c>
      <c r="F18" s="18">
        <v>269</v>
      </c>
      <c r="G18" s="20">
        <f t="shared" si="0"/>
        <v>0.1895910780669145</v>
      </c>
      <c r="H18" s="17">
        <v>29</v>
      </c>
      <c r="I18" s="18">
        <v>77</v>
      </c>
      <c r="J18" s="20">
        <f t="shared" si="5"/>
        <v>0.37662337662337664</v>
      </c>
      <c r="K18" s="17">
        <v>49</v>
      </c>
      <c r="L18" s="18">
        <v>255</v>
      </c>
      <c r="M18" s="28">
        <f t="shared" si="1"/>
        <v>0.19215686274509805</v>
      </c>
      <c r="N18" s="31">
        <f t="shared" si="6"/>
        <v>8.4507042253521125E-2</v>
      </c>
      <c r="O18" s="30">
        <f t="shared" si="2"/>
        <v>-5.204460966542751E-2</v>
      </c>
      <c r="P18" s="30">
        <f t="shared" si="7"/>
        <v>-3.6583135174684256E-3</v>
      </c>
      <c r="Q18" s="32">
        <f t="shared" si="3"/>
        <v>2.5657846781835525E-3</v>
      </c>
    </row>
    <row r="19" spans="1:17" x14ac:dyDescent="0.3">
      <c r="A19" s="22" t="s">
        <v>81</v>
      </c>
      <c r="B19" s="18">
        <v>42</v>
      </c>
      <c r="C19" s="18">
        <v>200</v>
      </c>
      <c r="D19" s="20">
        <f t="shared" si="4"/>
        <v>0.21</v>
      </c>
      <c r="E19" s="18">
        <v>41</v>
      </c>
      <c r="F19" s="18">
        <v>447</v>
      </c>
      <c r="G19" s="20">
        <f t="shared" si="0"/>
        <v>9.1722595078299773E-2</v>
      </c>
      <c r="H19" s="17">
        <v>42</v>
      </c>
      <c r="I19" s="18">
        <v>143</v>
      </c>
      <c r="J19" s="20">
        <f t="shared" si="5"/>
        <v>0.2937062937062937</v>
      </c>
      <c r="K19" s="17">
        <v>41</v>
      </c>
      <c r="L19" s="18">
        <v>531</v>
      </c>
      <c r="M19" s="28">
        <f t="shared" si="1"/>
        <v>7.7212806026365349E-2</v>
      </c>
      <c r="N19" s="31">
        <f t="shared" si="6"/>
        <v>-0.28499999999999998</v>
      </c>
      <c r="O19" s="30">
        <f t="shared" si="2"/>
        <v>0.18791946308724833</v>
      </c>
      <c r="P19" s="30">
        <f t="shared" si="7"/>
        <v>8.3706293706293705E-2</v>
      </c>
      <c r="Q19" s="32">
        <f t="shared" si="3"/>
        <v>-1.4509789051934424E-2</v>
      </c>
    </row>
    <row r="20" spans="1:17" x14ac:dyDescent="0.3">
      <c r="A20" s="22" t="s">
        <v>82</v>
      </c>
      <c r="B20" s="18">
        <v>20</v>
      </c>
      <c r="C20" s="18">
        <v>88</v>
      </c>
      <c r="D20" s="20">
        <f t="shared" si="4"/>
        <v>0.22727272727272727</v>
      </c>
      <c r="E20" s="18">
        <v>21</v>
      </c>
      <c r="F20" s="18">
        <v>152</v>
      </c>
      <c r="G20" s="20">
        <f t="shared" si="0"/>
        <v>0.13815789473684212</v>
      </c>
      <c r="H20" s="17">
        <v>20</v>
      </c>
      <c r="I20" s="18">
        <v>69</v>
      </c>
      <c r="J20" s="20">
        <f t="shared" si="5"/>
        <v>0.28985507246376813</v>
      </c>
      <c r="K20" s="17">
        <v>21</v>
      </c>
      <c r="L20" s="18">
        <v>171</v>
      </c>
      <c r="M20" s="28">
        <f t="shared" si="1"/>
        <v>0.12280701754385964</v>
      </c>
      <c r="N20" s="31">
        <f t="shared" si="6"/>
        <v>-0.21590909090909091</v>
      </c>
      <c r="O20" s="30">
        <f t="shared" si="2"/>
        <v>0.125</v>
      </c>
      <c r="P20" s="30">
        <f t="shared" si="7"/>
        <v>6.2582345191040861E-2</v>
      </c>
      <c r="Q20" s="32">
        <f t="shared" si="3"/>
        <v>-1.5350877192982476E-2</v>
      </c>
    </row>
    <row r="21" spans="1:17" x14ac:dyDescent="0.3">
      <c r="A21" s="22" t="s">
        <v>83</v>
      </c>
      <c r="B21" s="18">
        <v>30</v>
      </c>
      <c r="C21" s="18">
        <v>195</v>
      </c>
      <c r="D21" s="20">
        <f t="shared" si="4"/>
        <v>0.15384615384615385</v>
      </c>
      <c r="E21" s="18">
        <v>37</v>
      </c>
      <c r="F21" s="18">
        <v>809</v>
      </c>
      <c r="G21" s="20">
        <f t="shared" si="0"/>
        <v>4.573547589616811E-2</v>
      </c>
      <c r="H21" s="17">
        <v>30</v>
      </c>
      <c r="I21" s="18">
        <v>142</v>
      </c>
      <c r="J21" s="20">
        <f t="shared" si="5"/>
        <v>0.21126760563380281</v>
      </c>
      <c r="K21" s="17">
        <v>37</v>
      </c>
      <c r="L21" s="18">
        <v>858</v>
      </c>
      <c r="M21" s="28">
        <f t="shared" si="1"/>
        <v>4.312354312354312E-2</v>
      </c>
      <c r="N21" s="31">
        <f t="shared" si="6"/>
        <v>-0.27179487179487177</v>
      </c>
      <c r="O21" s="30">
        <f t="shared" si="2"/>
        <v>6.0568603213844253E-2</v>
      </c>
      <c r="P21" s="30">
        <f t="shared" si="7"/>
        <v>5.7421451787648958E-2</v>
      </c>
      <c r="Q21" s="32">
        <f t="shared" si="3"/>
        <v>-2.6119327726249891E-3</v>
      </c>
    </row>
    <row r="22" spans="1:17" x14ac:dyDescent="0.3">
      <c r="A22" s="22" t="s">
        <v>84</v>
      </c>
      <c r="B22" s="18">
        <v>25</v>
      </c>
      <c r="C22" s="18">
        <v>148</v>
      </c>
      <c r="D22" s="20">
        <f t="shared" si="4"/>
        <v>0.16891891891891891</v>
      </c>
      <c r="E22" s="18">
        <v>30</v>
      </c>
      <c r="F22" s="18">
        <v>493</v>
      </c>
      <c r="G22" s="20">
        <f t="shared" si="0"/>
        <v>6.0851926977687626E-2</v>
      </c>
      <c r="H22" s="17">
        <v>25</v>
      </c>
      <c r="I22" s="18">
        <v>114</v>
      </c>
      <c r="J22" s="20">
        <f t="shared" si="5"/>
        <v>0.21929824561403508</v>
      </c>
      <c r="K22" s="17">
        <v>30</v>
      </c>
      <c r="L22" s="18">
        <v>467</v>
      </c>
      <c r="M22" s="28">
        <f t="shared" si="1"/>
        <v>6.4239828693790149E-2</v>
      </c>
      <c r="N22" s="31">
        <f t="shared" si="6"/>
        <v>-0.22972972972972974</v>
      </c>
      <c r="O22" s="30">
        <f t="shared" si="2"/>
        <v>-5.2738336713995942E-2</v>
      </c>
      <c r="P22" s="30">
        <f t="shared" si="7"/>
        <v>5.0379326695116161E-2</v>
      </c>
      <c r="Q22" s="32">
        <f t="shared" si="3"/>
        <v>3.3879017161025232E-3</v>
      </c>
    </row>
    <row r="23" spans="1:17" x14ac:dyDescent="0.3">
      <c r="A23" s="22" t="s">
        <v>85</v>
      </c>
      <c r="B23" s="18">
        <v>18</v>
      </c>
      <c r="C23" s="18">
        <v>123</v>
      </c>
      <c r="D23" s="20">
        <f t="shared" si="4"/>
        <v>0.14634146341463414</v>
      </c>
      <c r="E23" s="18">
        <v>32</v>
      </c>
      <c r="F23" s="18">
        <v>342</v>
      </c>
      <c r="G23" s="20">
        <f t="shared" si="0"/>
        <v>9.3567251461988299E-2</v>
      </c>
      <c r="H23" s="17">
        <v>20</v>
      </c>
      <c r="I23" s="18">
        <v>118</v>
      </c>
      <c r="J23" s="20">
        <f t="shared" si="5"/>
        <v>0.16949152542372881</v>
      </c>
      <c r="K23" s="17">
        <v>30</v>
      </c>
      <c r="L23" s="18">
        <v>333</v>
      </c>
      <c r="M23" s="28">
        <f t="shared" si="1"/>
        <v>9.0090090090090086E-2</v>
      </c>
      <c r="N23" s="31">
        <f t="shared" si="6"/>
        <v>-4.065040650406504E-2</v>
      </c>
      <c r="O23" s="30">
        <f t="shared" si="2"/>
        <v>-2.6315789473684209E-2</v>
      </c>
      <c r="P23" s="30">
        <f t="shared" si="7"/>
        <v>2.3150062009094668E-2</v>
      </c>
      <c r="Q23" s="32">
        <f t="shared" si="3"/>
        <v>-3.4771613718982131E-3</v>
      </c>
    </row>
    <row r="24" spans="1:17" x14ac:dyDescent="0.3">
      <c r="A24" s="22" t="s">
        <v>86</v>
      </c>
      <c r="B24" s="18">
        <v>10</v>
      </c>
      <c r="C24" s="18">
        <v>42</v>
      </c>
      <c r="D24" s="20">
        <f t="shared" si="4"/>
        <v>0.23809523809523808</v>
      </c>
      <c r="E24" s="18">
        <v>14</v>
      </c>
      <c r="F24" s="18">
        <v>153</v>
      </c>
      <c r="G24" s="20">
        <f t="shared" si="0"/>
        <v>9.1503267973856203E-2</v>
      </c>
      <c r="H24" s="17">
        <v>10</v>
      </c>
      <c r="I24" s="18">
        <v>30</v>
      </c>
      <c r="J24" s="20">
        <f t="shared" si="5"/>
        <v>0.33333333333333331</v>
      </c>
      <c r="K24" s="17">
        <v>14</v>
      </c>
      <c r="L24" s="18">
        <v>164</v>
      </c>
      <c r="M24" s="28">
        <f t="shared" si="1"/>
        <v>8.5365853658536592E-2</v>
      </c>
      <c r="N24" s="31">
        <f t="shared" si="6"/>
        <v>-0.2857142857142857</v>
      </c>
      <c r="O24" s="30">
        <f t="shared" si="2"/>
        <v>7.1895424836601302E-2</v>
      </c>
      <c r="P24" s="30">
        <f t="shared" si="7"/>
        <v>9.5238095238095233E-2</v>
      </c>
      <c r="Q24" s="32">
        <f t="shared" si="3"/>
        <v>-6.1374143153196115E-3</v>
      </c>
    </row>
    <row r="25" spans="1:17" x14ac:dyDescent="0.3">
      <c r="A25" s="22" t="s">
        <v>87</v>
      </c>
      <c r="B25" s="18">
        <v>6</v>
      </c>
      <c r="C25" s="18">
        <v>36</v>
      </c>
      <c r="D25" s="20">
        <f t="shared" si="4"/>
        <v>0.16666666666666666</v>
      </c>
      <c r="E25" s="18">
        <v>9</v>
      </c>
      <c r="F25" s="18">
        <v>102</v>
      </c>
      <c r="G25" s="20">
        <f t="shared" si="0"/>
        <v>8.8235294117647065E-2</v>
      </c>
      <c r="H25" s="17">
        <v>6</v>
      </c>
      <c r="I25" s="18">
        <v>23</v>
      </c>
      <c r="J25" s="20">
        <f t="shared" si="5"/>
        <v>0.2608695652173913</v>
      </c>
      <c r="K25" s="17">
        <v>9</v>
      </c>
      <c r="L25" s="18">
        <v>115</v>
      </c>
      <c r="M25" s="28">
        <f t="shared" si="1"/>
        <v>7.8260869565217397E-2</v>
      </c>
      <c r="N25" s="31">
        <f t="shared" si="6"/>
        <v>-0.3611111111111111</v>
      </c>
      <c r="O25" s="30">
        <f t="shared" si="2"/>
        <v>0.12745098039215685</v>
      </c>
      <c r="P25" s="30">
        <f t="shared" si="7"/>
        <v>9.420289855072464E-2</v>
      </c>
      <c r="Q25" s="32">
        <f t="shared" si="3"/>
        <v>-9.9744245524296671E-3</v>
      </c>
    </row>
    <row r="26" spans="1:17" x14ac:dyDescent="0.3">
      <c r="A26" s="22" t="s">
        <v>88</v>
      </c>
      <c r="B26" s="18">
        <v>6</v>
      </c>
      <c r="C26" s="18">
        <v>69</v>
      </c>
      <c r="D26" s="20">
        <f t="shared" si="4"/>
        <v>8.6956521739130432E-2</v>
      </c>
      <c r="E26" s="18">
        <v>9</v>
      </c>
      <c r="F26" s="18">
        <v>160</v>
      </c>
      <c r="G26" s="20">
        <f t="shared" si="0"/>
        <v>5.6250000000000001E-2</v>
      </c>
      <c r="H26" s="17">
        <v>6</v>
      </c>
      <c r="I26" s="18">
        <v>50</v>
      </c>
      <c r="J26" s="20">
        <f t="shared" si="5"/>
        <v>0.12</v>
      </c>
      <c r="K26" s="17">
        <v>9</v>
      </c>
      <c r="L26" s="18">
        <v>187</v>
      </c>
      <c r="M26" s="28">
        <f t="shared" si="1"/>
        <v>4.8128342245989303E-2</v>
      </c>
      <c r="N26" s="31">
        <f t="shared" si="6"/>
        <v>-0.27536231884057971</v>
      </c>
      <c r="O26" s="30">
        <f t="shared" si="2"/>
        <v>0.16875000000000001</v>
      </c>
      <c r="P26" s="30">
        <f t="shared" si="7"/>
        <v>3.3043478260869563E-2</v>
      </c>
      <c r="Q26" s="32">
        <f t="shared" si="3"/>
        <v>-8.1216577540106985E-3</v>
      </c>
    </row>
    <row r="27" spans="1:17" x14ac:dyDescent="0.3">
      <c r="A27" s="22" t="s">
        <v>89</v>
      </c>
      <c r="B27" s="18">
        <v>7</v>
      </c>
      <c r="C27" s="18">
        <v>64</v>
      </c>
      <c r="D27" s="20">
        <f t="shared" si="4"/>
        <v>0.109375</v>
      </c>
      <c r="E27" s="18">
        <v>8</v>
      </c>
      <c r="F27" s="18">
        <v>22</v>
      </c>
      <c r="G27" s="20">
        <f t="shared" si="0"/>
        <v>0.36363636363636365</v>
      </c>
      <c r="H27" s="17">
        <v>8</v>
      </c>
      <c r="I27" s="18">
        <v>62</v>
      </c>
      <c r="J27" s="20">
        <f t="shared" si="5"/>
        <v>0.12903225806451613</v>
      </c>
      <c r="K27" s="17">
        <v>7</v>
      </c>
      <c r="L27" s="18">
        <v>31</v>
      </c>
      <c r="M27" s="28">
        <f t="shared" si="1"/>
        <v>0.22580645161290322</v>
      </c>
      <c r="N27" s="31">
        <f t="shared" si="6"/>
        <v>-3.125E-2</v>
      </c>
      <c r="O27" s="30">
        <f t="shared" si="2"/>
        <v>0.40909090909090912</v>
      </c>
      <c r="P27" s="30">
        <f t="shared" si="7"/>
        <v>1.9657258064516125E-2</v>
      </c>
      <c r="Q27" s="32">
        <f t="shared" si="3"/>
        <v>-0.13782991202346043</v>
      </c>
    </row>
    <row r="28" spans="1:17" x14ac:dyDescent="0.3">
      <c r="A28" s="22" t="s">
        <v>90</v>
      </c>
      <c r="B28" s="18">
        <v>36</v>
      </c>
      <c r="C28" s="18">
        <v>141</v>
      </c>
      <c r="D28" s="20">
        <f t="shared" si="4"/>
        <v>0.25531914893617019</v>
      </c>
      <c r="E28" s="18">
        <v>39</v>
      </c>
      <c r="F28" s="18">
        <v>148</v>
      </c>
      <c r="G28" s="20">
        <f t="shared" si="0"/>
        <v>0.26351351351351349</v>
      </c>
      <c r="H28" s="17">
        <v>36</v>
      </c>
      <c r="I28" s="18">
        <v>120</v>
      </c>
      <c r="J28" s="20">
        <f t="shared" si="5"/>
        <v>0.3</v>
      </c>
      <c r="K28" s="17">
        <v>39</v>
      </c>
      <c r="L28" s="18">
        <v>127</v>
      </c>
      <c r="M28" s="28">
        <f t="shared" si="1"/>
        <v>0.30708661417322836</v>
      </c>
      <c r="N28" s="31">
        <f t="shared" si="6"/>
        <v>-0.14893617021276595</v>
      </c>
      <c r="O28" s="30">
        <f t="shared" si="2"/>
        <v>-0.14189189189189189</v>
      </c>
      <c r="P28" s="30">
        <f t="shared" si="7"/>
        <v>4.4680851063829796E-2</v>
      </c>
      <c r="Q28" s="32">
        <f t="shared" si="3"/>
        <v>4.357310065971487E-2</v>
      </c>
    </row>
    <row r="29" spans="1:17" x14ac:dyDescent="0.3">
      <c r="A29" s="22" t="s">
        <v>91</v>
      </c>
      <c r="B29" s="18">
        <v>10</v>
      </c>
      <c r="C29" s="18">
        <v>46</v>
      </c>
      <c r="D29" s="20">
        <f t="shared" si="4"/>
        <v>0.21739130434782608</v>
      </c>
      <c r="E29" s="18">
        <v>13</v>
      </c>
      <c r="F29" s="18">
        <v>176</v>
      </c>
      <c r="G29" s="20">
        <f t="shared" si="0"/>
        <v>7.3863636363636367E-2</v>
      </c>
      <c r="H29" s="17">
        <v>10</v>
      </c>
      <c r="I29" s="18">
        <v>28</v>
      </c>
      <c r="J29" s="20">
        <f t="shared" si="5"/>
        <v>0.35714285714285715</v>
      </c>
      <c r="K29" s="17">
        <v>13</v>
      </c>
      <c r="L29" s="18">
        <v>63</v>
      </c>
      <c r="M29" s="28">
        <f t="shared" si="1"/>
        <v>0.20634920634920634</v>
      </c>
      <c r="N29" s="31">
        <f t="shared" si="6"/>
        <v>-0.39130434782608697</v>
      </c>
      <c r="O29" s="30">
        <f t="shared" si="2"/>
        <v>-0.64204545454545459</v>
      </c>
      <c r="P29" s="30">
        <f t="shared" si="7"/>
        <v>0.13975155279503107</v>
      </c>
      <c r="Q29" s="32">
        <f t="shared" si="3"/>
        <v>0.13248556998556998</v>
      </c>
    </row>
    <row r="30" spans="1:17" x14ac:dyDescent="0.3">
      <c r="A30" s="22" t="s">
        <v>92</v>
      </c>
      <c r="B30" s="18">
        <v>6</v>
      </c>
      <c r="C30" s="18">
        <v>27</v>
      </c>
      <c r="D30" s="20">
        <f t="shared" si="4"/>
        <v>0.22222222222222221</v>
      </c>
      <c r="E30" s="18">
        <v>13</v>
      </c>
      <c r="F30" s="18">
        <v>101</v>
      </c>
      <c r="G30" s="20">
        <f t="shared" si="0"/>
        <v>0.12871287128712872</v>
      </c>
      <c r="H30" s="17">
        <v>6</v>
      </c>
      <c r="I30" s="18">
        <v>21</v>
      </c>
      <c r="J30" s="20">
        <f t="shared" si="5"/>
        <v>0.2857142857142857</v>
      </c>
      <c r="K30" s="17">
        <v>13</v>
      </c>
      <c r="L30" s="18">
        <v>59</v>
      </c>
      <c r="M30" s="28">
        <f t="shared" si="1"/>
        <v>0.22033898305084745</v>
      </c>
      <c r="N30" s="31">
        <f t="shared" si="6"/>
        <v>-0.22222222222222221</v>
      </c>
      <c r="O30" s="30">
        <f t="shared" si="2"/>
        <v>-0.41584158415841582</v>
      </c>
      <c r="P30" s="30">
        <f t="shared" si="7"/>
        <v>6.3492063492063489E-2</v>
      </c>
      <c r="Q30" s="32">
        <f t="shared" si="3"/>
        <v>9.1626111763718737E-2</v>
      </c>
    </row>
    <row r="31" spans="1:17" x14ac:dyDescent="0.3">
      <c r="A31" s="22" t="s">
        <v>93</v>
      </c>
      <c r="B31" s="18">
        <v>7</v>
      </c>
      <c r="C31" s="18">
        <v>88</v>
      </c>
      <c r="D31" s="20">
        <f t="shared" si="4"/>
        <v>7.9545454545454544E-2</v>
      </c>
      <c r="E31" s="18">
        <v>11</v>
      </c>
      <c r="F31" s="18">
        <v>139</v>
      </c>
      <c r="G31" s="20">
        <f t="shared" si="0"/>
        <v>7.9136690647482008E-2</v>
      </c>
      <c r="H31" s="17">
        <v>7</v>
      </c>
      <c r="I31" s="18">
        <v>90</v>
      </c>
      <c r="J31" s="20">
        <f t="shared" si="5"/>
        <v>7.7777777777777779E-2</v>
      </c>
      <c r="K31" s="17">
        <v>11</v>
      </c>
      <c r="L31" s="18">
        <v>84</v>
      </c>
      <c r="M31" s="28">
        <f t="shared" si="1"/>
        <v>0.13095238095238096</v>
      </c>
      <c r="N31" s="31">
        <f t="shared" si="6"/>
        <v>2.2727272727272728E-2</v>
      </c>
      <c r="O31" s="30">
        <f t="shared" si="2"/>
        <v>-0.39568345323741005</v>
      </c>
      <c r="P31" s="30">
        <f t="shared" si="7"/>
        <v>-1.7676767676767652E-3</v>
      </c>
      <c r="Q31" s="32">
        <f t="shared" si="3"/>
        <v>5.1815690304898951E-2</v>
      </c>
    </row>
    <row r="32" spans="1:17" x14ac:dyDescent="0.3">
      <c r="A32" s="22" t="s">
        <v>94</v>
      </c>
      <c r="B32" s="18">
        <v>4</v>
      </c>
      <c r="C32" s="18">
        <v>20</v>
      </c>
      <c r="D32" s="20">
        <f t="shared" si="4"/>
        <v>0.2</v>
      </c>
      <c r="E32" s="18">
        <v>8</v>
      </c>
      <c r="F32" s="18">
        <v>51</v>
      </c>
      <c r="G32" s="20">
        <f t="shared" si="0"/>
        <v>0.15686274509803921</v>
      </c>
      <c r="H32" s="17">
        <v>6</v>
      </c>
      <c r="I32" s="18">
        <v>18</v>
      </c>
      <c r="J32" s="20">
        <f t="shared" si="5"/>
        <v>0.33333333333333331</v>
      </c>
      <c r="K32" s="17">
        <v>6</v>
      </c>
      <c r="L32" s="18">
        <v>38</v>
      </c>
      <c r="M32" s="28">
        <f t="shared" si="1"/>
        <v>0.15789473684210525</v>
      </c>
      <c r="N32" s="31">
        <f t="shared" si="6"/>
        <v>-0.1</v>
      </c>
      <c r="O32" s="30">
        <f t="shared" si="2"/>
        <v>-0.25490196078431371</v>
      </c>
      <c r="P32" s="30">
        <f t="shared" si="7"/>
        <v>0.1333333333333333</v>
      </c>
      <c r="Q32" s="32">
        <f t="shared" si="3"/>
        <v>1.0319917440660409E-3</v>
      </c>
    </row>
    <row r="33" spans="1:17" x14ac:dyDescent="0.3">
      <c r="A33" s="22" t="s">
        <v>95</v>
      </c>
      <c r="B33" s="18">
        <v>15</v>
      </c>
      <c r="C33" s="18">
        <v>17</v>
      </c>
      <c r="D33" s="20">
        <f t="shared" si="4"/>
        <v>0.88235294117647056</v>
      </c>
      <c r="E33" s="18">
        <v>22</v>
      </c>
      <c r="F33" s="18">
        <v>61</v>
      </c>
      <c r="G33" s="20">
        <f t="shared" si="0"/>
        <v>0.36065573770491804</v>
      </c>
      <c r="H33" s="17">
        <v>16</v>
      </c>
      <c r="I33" s="18">
        <v>9</v>
      </c>
      <c r="J33" s="20">
        <f t="shared" si="5"/>
        <v>1.7777777777777777</v>
      </c>
      <c r="K33" s="17">
        <v>21</v>
      </c>
      <c r="L33" s="18">
        <v>34</v>
      </c>
      <c r="M33" s="28">
        <f t="shared" si="1"/>
        <v>0.61764705882352944</v>
      </c>
      <c r="N33" s="31">
        <f t="shared" si="6"/>
        <v>-0.47058823529411764</v>
      </c>
      <c r="O33" s="30">
        <f t="shared" si="2"/>
        <v>-0.44262295081967212</v>
      </c>
      <c r="P33" s="30">
        <f t="shared" si="7"/>
        <v>0.89542483660130712</v>
      </c>
      <c r="Q33" s="32">
        <f t="shared" si="3"/>
        <v>0.25699132111861139</v>
      </c>
    </row>
    <row r="34" spans="1:17" x14ac:dyDescent="0.3">
      <c r="A34" s="22" t="s">
        <v>96</v>
      </c>
      <c r="B34" s="18">
        <v>6</v>
      </c>
      <c r="C34" s="18">
        <v>22</v>
      </c>
      <c r="D34" s="20">
        <f t="shared" si="4"/>
        <v>0.27272727272727271</v>
      </c>
      <c r="E34" s="18">
        <v>14</v>
      </c>
      <c r="F34" s="18">
        <v>38</v>
      </c>
      <c r="G34" s="20">
        <f t="shared" si="0"/>
        <v>0.36842105263157893</v>
      </c>
      <c r="H34" s="17">
        <v>7</v>
      </c>
      <c r="I34" s="18">
        <v>17</v>
      </c>
      <c r="J34" s="20">
        <f t="shared" si="5"/>
        <v>0.41176470588235292</v>
      </c>
      <c r="K34" s="17">
        <v>13</v>
      </c>
      <c r="L34" s="18">
        <v>30</v>
      </c>
      <c r="M34" s="28">
        <f t="shared" si="1"/>
        <v>0.43333333333333335</v>
      </c>
      <c r="N34" s="31">
        <f t="shared" si="6"/>
        <v>-0.22727272727272727</v>
      </c>
      <c r="O34" s="30">
        <f t="shared" si="2"/>
        <v>-0.21052631578947367</v>
      </c>
      <c r="P34" s="30">
        <f t="shared" si="7"/>
        <v>0.13903743315508021</v>
      </c>
      <c r="Q34" s="32">
        <f t="shared" si="3"/>
        <v>6.4912280701754421E-2</v>
      </c>
    </row>
    <row r="35" spans="1:17" x14ac:dyDescent="0.3">
      <c r="A35" s="22" t="s">
        <v>97</v>
      </c>
      <c r="B35" s="18">
        <v>4</v>
      </c>
      <c r="C35" s="18">
        <v>3</v>
      </c>
      <c r="D35" s="20">
        <f t="shared" si="4"/>
        <v>1.3333333333333333</v>
      </c>
      <c r="E35" s="18">
        <v>7</v>
      </c>
      <c r="F35" s="18">
        <v>9</v>
      </c>
      <c r="G35" s="20">
        <f t="shared" si="0"/>
        <v>0.77777777777777779</v>
      </c>
      <c r="H35" s="17">
        <v>4</v>
      </c>
      <c r="I35" s="18">
        <v>9</v>
      </c>
      <c r="J35" s="20">
        <f t="shared" si="5"/>
        <v>0.44444444444444442</v>
      </c>
      <c r="K35" s="17">
        <v>7</v>
      </c>
      <c r="L35" s="18">
        <v>8</v>
      </c>
      <c r="M35" s="28">
        <f t="shared" si="1"/>
        <v>0.875</v>
      </c>
      <c r="N35" s="31">
        <f t="shared" si="6"/>
        <v>2</v>
      </c>
      <c r="O35" s="30">
        <f t="shared" si="2"/>
        <v>-0.1111111111111111</v>
      </c>
      <c r="P35" s="30">
        <f t="shared" si="7"/>
        <v>-0.88888888888888884</v>
      </c>
      <c r="Q35" s="32">
        <f t="shared" si="3"/>
        <v>9.722222222222221E-2</v>
      </c>
    </row>
    <row r="36" spans="1:17" x14ac:dyDescent="0.3">
      <c r="A36" s="22" t="s">
        <v>98</v>
      </c>
      <c r="B36" s="18">
        <v>10</v>
      </c>
      <c r="C36" s="18">
        <v>85</v>
      </c>
      <c r="D36" s="20">
        <f t="shared" si="4"/>
        <v>0.11764705882352941</v>
      </c>
      <c r="E36" s="18">
        <v>20</v>
      </c>
      <c r="F36" s="18">
        <v>937</v>
      </c>
      <c r="G36" s="20">
        <f t="shared" si="0"/>
        <v>2.1344717182497332E-2</v>
      </c>
      <c r="H36" s="17">
        <v>10</v>
      </c>
      <c r="I36" s="18">
        <v>114</v>
      </c>
      <c r="J36" s="20">
        <f t="shared" si="5"/>
        <v>8.771929824561403E-2</v>
      </c>
      <c r="K36" s="17">
        <v>20</v>
      </c>
      <c r="L36" s="18">
        <v>865</v>
      </c>
      <c r="M36" s="28">
        <f t="shared" si="1"/>
        <v>2.3121387283236993E-2</v>
      </c>
      <c r="N36" s="31">
        <f t="shared" si="6"/>
        <v>0.3411764705882353</v>
      </c>
      <c r="O36" s="30">
        <f t="shared" si="2"/>
        <v>-7.6840981856990398E-2</v>
      </c>
      <c r="P36" s="30">
        <f t="shared" si="7"/>
        <v>-2.992776057791538E-2</v>
      </c>
      <c r="Q36" s="32">
        <f t="shared" si="3"/>
        <v>1.7766701007396607E-3</v>
      </c>
    </row>
    <row r="37" spans="1:17" x14ac:dyDescent="0.3">
      <c r="A37" s="22" t="s">
        <v>99</v>
      </c>
      <c r="B37" s="18">
        <v>10</v>
      </c>
      <c r="C37" s="18">
        <v>148</v>
      </c>
      <c r="D37" s="20">
        <f t="shared" si="4"/>
        <v>6.7567567567567571E-2</v>
      </c>
      <c r="E37" s="18">
        <v>20</v>
      </c>
      <c r="F37" s="18">
        <v>821</v>
      </c>
      <c r="G37" s="20">
        <f t="shared" si="0"/>
        <v>2.4360535931790498E-2</v>
      </c>
      <c r="H37" s="17">
        <v>10</v>
      </c>
      <c r="I37" s="18">
        <v>148</v>
      </c>
      <c r="J37" s="20">
        <f t="shared" si="5"/>
        <v>6.7567567567567571E-2</v>
      </c>
      <c r="K37" s="17">
        <v>20</v>
      </c>
      <c r="L37" s="18">
        <v>792</v>
      </c>
      <c r="M37" s="28">
        <f t="shared" si="1"/>
        <v>2.5252525252525252E-2</v>
      </c>
      <c r="N37" s="31">
        <f t="shared" si="6"/>
        <v>0</v>
      </c>
      <c r="O37" s="30">
        <f t="shared" si="2"/>
        <v>-3.5322777101096221E-2</v>
      </c>
      <c r="P37" s="30">
        <f t="shared" si="7"/>
        <v>0</v>
      </c>
      <c r="Q37" s="32">
        <f t="shared" si="3"/>
        <v>8.9198932073475401E-4</v>
      </c>
    </row>
    <row r="38" spans="1:17" x14ac:dyDescent="0.3">
      <c r="A38" s="22" t="s">
        <v>100</v>
      </c>
      <c r="B38" s="18">
        <v>8</v>
      </c>
      <c r="C38" s="18">
        <v>111</v>
      </c>
      <c r="D38" s="20">
        <f t="shared" si="4"/>
        <v>7.2072072072072071E-2</v>
      </c>
      <c r="E38" s="18">
        <v>15</v>
      </c>
      <c r="F38" s="18">
        <v>156</v>
      </c>
      <c r="G38" s="20">
        <f t="shared" si="0"/>
        <v>9.6153846153846159E-2</v>
      </c>
      <c r="H38" s="17">
        <v>8</v>
      </c>
      <c r="I38" s="18">
        <v>79</v>
      </c>
      <c r="J38" s="20">
        <f t="shared" si="5"/>
        <v>0.10126582278481013</v>
      </c>
      <c r="K38" s="17">
        <v>15</v>
      </c>
      <c r="L38" s="18">
        <v>105</v>
      </c>
      <c r="M38" s="28">
        <f t="shared" si="1"/>
        <v>0.14285714285714285</v>
      </c>
      <c r="N38" s="31">
        <f t="shared" si="6"/>
        <v>-0.28828828828828829</v>
      </c>
      <c r="O38" s="30">
        <f t="shared" si="2"/>
        <v>-0.32692307692307693</v>
      </c>
      <c r="P38" s="30">
        <f t="shared" si="7"/>
        <v>2.9193750712738054E-2</v>
      </c>
      <c r="Q38" s="32">
        <f t="shared" si="3"/>
        <v>4.670329670329669E-2</v>
      </c>
    </row>
    <row r="39" spans="1:17" ht="32.4" x14ac:dyDescent="0.3">
      <c r="A39" s="22" t="s">
        <v>101</v>
      </c>
      <c r="B39" s="18">
        <v>5</v>
      </c>
      <c r="C39" s="18">
        <v>14</v>
      </c>
      <c r="D39" s="20">
        <f t="shared" si="4"/>
        <v>0.35714285714285715</v>
      </c>
      <c r="E39" s="18">
        <v>10</v>
      </c>
      <c r="F39" s="18">
        <v>134</v>
      </c>
      <c r="G39" s="20">
        <f t="shared" si="0"/>
        <v>7.4626865671641784E-2</v>
      </c>
      <c r="H39" s="17">
        <v>5</v>
      </c>
      <c r="I39" s="18">
        <v>19</v>
      </c>
      <c r="J39" s="20">
        <f t="shared" si="5"/>
        <v>0.26315789473684209</v>
      </c>
      <c r="K39" s="17">
        <v>10</v>
      </c>
      <c r="L39" s="18">
        <v>161</v>
      </c>
      <c r="M39" s="28">
        <f t="shared" si="1"/>
        <v>6.2111801242236024E-2</v>
      </c>
      <c r="N39" s="31">
        <f t="shared" si="6"/>
        <v>0.35714285714285715</v>
      </c>
      <c r="O39" s="30">
        <f t="shared" si="2"/>
        <v>0.20149253731343283</v>
      </c>
      <c r="P39" s="30">
        <f t="shared" si="7"/>
        <v>-9.398496240601506E-2</v>
      </c>
      <c r="Q39" s="32">
        <f t="shared" si="3"/>
        <v>-1.251506442940576E-2</v>
      </c>
    </row>
    <row r="40" spans="1:17" ht="32.4" x14ac:dyDescent="0.3">
      <c r="A40" s="22" t="s">
        <v>102</v>
      </c>
      <c r="B40" s="18">
        <v>7</v>
      </c>
      <c r="C40" s="18">
        <v>17</v>
      </c>
      <c r="D40" s="20">
        <f t="shared" si="4"/>
        <v>0.41176470588235292</v>
      </c>
      <c r="E40" s="18">
        <v>13</v>
      </c>
      <c r="F40" s="18">
        <v>507</v>
      </c>
      <c r="G40" s="20">
        <f t="shared" si="0"/>
        <v>2.564102564102564E-2</v>
      </c>
      <c r="H40" s="17">
        <v>5</v>
      </c>
      <c r="I40" s="18">
        <v>13</v>
      </c>
      <c r="J40" s="20">
        <f t="shared" si="5"/>
        <v>0.38461538461538464</v>
      </c>
      <c r="K40" s="17">
        <v>15</v>
      </c>
      <c r="L40" s="18">
        <v>387</v>
      </c>
      <c r="M40" s="28">
        <f t="shared" si="1"/>
        <v>3.875968992248062E-2</v>
      </c>
      <c r="N40" s="31">
        <f t="shared" si="6"/>
        <v>-0.23529411764705882</v>
      </c>
      <c r="O40" s="30">
        <f t="shared" si="2"/>
        <v>-0.23668639053254437</v>
      </c>
      <c r="P40" s="30">
        <f t="shared" si="7"/>
        <v>-2.7149321266968285E-2</v>
      </c>
      <c r="Q40" s="32">
        <f t="shared" si="3"/>
        <v>1.3118664281454979E-2</v>
      </c>
    </row>
    <row r="41" spans="1:17" x14ac:dyDescent="0.3">
      <c r="A41" s="22" t="s">
        <v>103</v>
      </c>
      <c r="B41" s="18">
        <v>16</v>
      </c>
      <c r="C41" s="18">
        <v>85</v>
      </c>
      <c r="D41" s="20">
        <f t="shared" si="4"/>
        <v>0.18823529411764706</v>
      </c>
      <c r="E41" s="18">
        <v>17</v>
      </c>
      <c r="F41" s="18">
        <v>237</v>
      </c>
      <c r="G41" s="20">
        <f t="shared" si="0"/>
        <v>7.1729957805907171E-2</v>
      </c>
      <c r="H41" s="17">
        <v>16</v>
      </c>
      <c r="I41" s="18">
        <v>52</v>
      </c>
      <c r="J41" s="20">
        <f t="shared" si="5"/>
        <v>0.30769230769230771</v>
      </c>
      <c r="K41" s="17">
        <v>17</v>
      </c>
      <c r="L41" s="18">
        <v>255</v>
      </c>
      <c r="M41" s="28">
        <f t="shared" si="1"/>
        <v>6.6666666666666666E-2</v>
      </c>
      <c r="N41" s="31">
        <f t="shared" si="6"/>
        <v>-0.38823529411764707</v>
      </c>
      <c r="O41" s="30">
        <f t="shared" si="2"/>
        <v>7.5949367088607597E-2</v>
      </c>
      <c r="P41" s="30">
        <f t="shared" si="7"/>
        <v>0.11945701357466065</v>
      </c>
      <c r="Q41" s="32">
        <f t="shared" si="3"/>
        <v>-5.0632911392405056E-3</v>
      </c>
    </row>
    <row r="42" spans="1:17" x14ac:dyDescent="0.3">
      <c r="A42" s="22" t="s">
        <v>104</v>
      </c>
      <c r="B42" s="18">
        <v>0</v>
      </c>
      <c r="C42" s="21" t="s">
        <v>58</v>
      </c>
      <c r="D42" s="21" t="s">
        <v>58</v>
      </c>
      <c r="E42" s="18">
        <v>10</v>
      </c>
      <c r="F42" s="18">
        <v>37</v>
      </c>
      <c r="G42" s="20">
        <f t="shared" si="0"/>
        <v>0.27027027027027029</v>
      </c>
      <c r="H42" s="17">
        <v>0</v>
      </c>
      <c r="I42" s="19" t="s">
        <v>57</v>
      </c>
      <c r="J42" s="19" t="s">
        <v>57</v>
      </c>
      <c r="K42" s="17">
        <v>10</v>
      </c>
      <c r="L42" s="18">
        <v>35</v>
      </c>
      <c r="M42" s="28">
        <f t="shared" si="1"/>
        <v>0.2857142857142857</v>
      </c>
      <c r="N42" s="31"/>
      <c r="O42" s="30">
        <f t="shared" si="2"/>
        <v>-5.4054054054054057E-2</v>
      </c>
      <c r="P42" s="30"/>
      <c r="Q42" s="32">
        <f t="shared" si="3"/>
        <v>1.5444015444015413E-2</v>
      </c>
    </row>
    <row r="43" spans="1:17" x14ac:dyDescent="0.3">
      <c r="A43" s="22" t="s">
        <v>105</v>
      </c>
      <c r="B43" s="18">
        <v>5</v>
      </c>
      <c r="C43" s="18">
        <v>69</v>
      </c>
      <c r="D43" s="20">
        <f t="shared" si="4"/>
        <v>7.2463768115942032E-2</v>
      </c>
      <c r="E43" s="18">
        <v>16</v>
      </c>
      <c r="F43" s="18">
        <v>460</v>
      </c>
      <c r="G43" s="20">
        <f t="shared" si="0"/>
        <v>3.4782608695652174E-2</v>
      </c>
      <c r="H43" s="17">
        <v>5</v>
      </c>
      <c r="I43" s="18">
        <v>33</v>
      </c>
      <c r="J43" s="20">
        <f t="shared" si="5"/>
        <v>0.15151515151515152</v>
      </c>
      <c r="K43" s="17">
        <v>16</v>
      </c>
      <c r="L43" s="18">
        <v>394</v>
      </c>
      <c r="M43" s="28">
        <f t="shared" si="1"/>
        <v>4.060913705583756E-2</v>
      </c>
      <c r="N43" s="31">
        <f t="shared" si="6"/>
        <v>-0.52173913043478259</v>
      </c>
      <c r="O43" s="30">
        <f t="shared" si="2"/>
        <v>-0.14347826086956522</v>
      </c>
      <c r="P43" s="30">
        <f t="shared" si="7"/>
        <v>7.9051383399209488E-2</v>
      </c>
      <c r="Q43" s="32">
        <f t="shared" si="3"/>
        <v>5.8265283601853859E-3</v>
      </c>
    </row>
    <row r="44" spans="1:17" x14ac:dyDescent="0.3">
      <c r="A44" s="22" t="s">
        <v>106</v>
      </c>
      <c r="B44" s="18">
        <v>6</v>
      </c>
      <c r="C44" s="18">
        <v>19</v>
      </c>
      <c r="D44" s="20">
        <f t="shared" si="4"/>
        <v>0.31578947368421051</v>
      </c>
      <c r="E44" s="18">
        <v>20</v>
      </c>
      <c r="F44" s="18">
        <v>80</v>
      </c>
      <c r="G44" s="20">
        <f t="shared" si="0"/>
        <v>0.25</v>
      </c>
      <c r="H44" s="17">
        <v>6</v>
      </c>
      <c r="I44" s="18">
        <v>10</v>
      </c>
      <c r="J44" s="20">
        <f t="shared" si="5"/>
        <v>0.6</v>
      </c>
      <c r="K44" s="17">
        <v>20</v>
      </c>
      <c r="L44" s="18">
        <v>47</v>
      </c>
      <c r="M44" s="28">
        <f t="shared" si="1"/>
        <v>0.42553191489361702</v>
      </c>
      <c r="N44" s="31">
        <f t="shared" si="6"/>
        <v>-0.47368421052631576</v>
      </c>
      <c r="O44" s="30">
        <f t="shared" si="2"/>
        <v>-0.41249999999999998</v>
      </c>
      <c r="P44" s="30">
        <f t="shared" si="7"/>
        <v>0.28421052631578947</v>
      </c>
      <c r="Q44" s="32">
        <f t="shared" si="3"/>
        <v>0.17553191489361702</v>
      </c>
    </row>
    <row r="45" spans="1:17" x14ac:dyDescent="0.3">
      <c r="A45" s="22" t="s">
        <v>107</v>
      </c>
      <c r="B45" s="18">
        <v>13</v>
      </c>
      <c r="C45" s="18">
        <v>56</v>
      </c>
      <c r="D45" s="20">
        <f t="shared" si="4"/>
        <v>0.23214285714285715</v>
      </c>
      <c r="E45" s="18">
        <v>20</v>
      </c>
      <c r="F45" s="18">
        <v>102</v>
      </c>
      <c r="G45" s="20">
        <f t="shared" si="0"/>
        <v>0.19607843137254902</v>
      </c>
      <c r="H45" s="17">
        <v>13</v>
      </c>
      <c r="I45" s="18">
        <v>47</v>
      </c>
      <c r="J45" s="20">
        <f t="shared" si="5"/>
        <v>0.27659574468085107</v>
      </c>
      <c r="K45" s="17">
        <v>20</v>
      </c>
      <c r="L45" s="18">
        <v>69</v>
      </c>
      <c r="M45" s="28">
        <f t="shared" si="1"/>
        <v>0.28985507246376813</v>
      </c>
      <c r="N45" s="31">
        <f t="shared" si="6"/>
        <v>-0.16071428571428573</v>
      </c>
      <c r="O45" s="30">
        <f t="shared" si="2"/>
        <v>-0.3235294117647059</v>
      </c>
      <c r="P45" s="30">
        <f t="shared" si="7"/>
        <v>4.4452887537993924E-2</v>
      </c>
      <c r="Q45" s="32">
        <f t="shared" si="3"/>
        <v>9.377664109121911E-2</v>
      </c>
    </row>
    <row r="46" spans="1:17" x14ac:dyDescent="0.3">
      <c r="A46" s="22" t="s">
        <v>108</v>
      </c>
      <c r="B46" s="18">
        <v>8</v>
      </c>
      <c r="C46" s="18">
        <v>8</v>
      </c>
      <c r="D46" s="20">
        <f t="shared" si="4"/>
        <v>1</v>
      </c>
      <c r="E46" s="18">
        <v>26</v>
      </c>
      <c r="F46" s="18">
        <v>71</v>
      </c>
      <c r="G46" s="20">
        <f t="shared" si="0"/>
        <v>0.36619718309859156</v>
      </c>
      <c r="H46" s="17">
        <v>8</v>
      </c>
      <c r="I46" s="18">
        <v>12</v>
      </c>
      <c r="J46" s="20">
        <f t="shared" si="5"/>
        <v>0.66666666666666663</v>
      </c>
      <c r="K46" s="17">
        <v>26</v>
      </c>
      <c r="L46" s="18">
        <v>63</v>
      </c>
      <c r="M46" s="28">
        <f t="shared" si="1"/>
        <v>0.41269841269841268</v>
      </c>
      <c r="N46" s="31">
        <f t="shared" si="6"/>
        <v>0.5</v>
      </c>
      <c r="O46" s="30">
        <f t="shared" si="2"/>
        <v>-0.11267605633802817</v>
      </c>
      <c r="P46" s="30">
        <f t="shared" si="7"/>
        <v>-0.33333333333333337</v>
      </c>
      <c r="Q46" s="32">
        <f t="shared" si="3"/>
        <v>4.6501229599821114E-2</v>
      </c>
    </row>
    <row r="47" spans="1:17" x14ac:dyDescent="0.3">
      <c r="A47" s="22" t="s">
        <v>109</v>
      </c>
      <c r="B47" s="18">
        <v>6</v>
      </c>
      <c r="C47" s="18">
        <v>7</v>
      </c>
      <c r="D47" s="20">
        <f t="shared" si="4"/>
        <v>0.8571428571428571</v>
      </c>
      <c r="E47" s="18">
        <v>18</v>
      </c>
      <c r="F47" s="18">
        <v>275</v>
      </c>
      <c r="G47" s="20">
        <f t="shared" si="0"/>
        <v>6.545454545454546E-2</v>
      </c>
      <c r="H47" s="17">
        <v>6</v>
      </c>
      <c r="I47" s="18">
        <v>10</v>
      </c>
      <c r="J47" s="20">
        <f t="shared" si="5"/>
        <v>0.6</v>
      </c>
      <c r="K47" s="17">
        <v>18</v>
      </c>
      <c r="L47" s="18">
        <v>209</v>
      </c>
      <c r="M47" s="28">
        <f t="shared" si="1"/>
        <v>8.6124401913875603E-2</v>
      </c>
      <c r="N47" s="31">
        <f t="shared" si="6"/>
        <v>0.42857142857142855</v>
      </c>
      <c r="O47" s="30">
        <f t="shared" si="2"/>
        <v>-0.24</v>
      </c>
      <c r="P47" s="30">
        <f t="shared" si="7"/>
        <v>-0.25714285714285712</v>
      </c>
      <c r="Q47" s="32">
        <f t="shared" si="3"/>
        <v>2.0669856459330144E-2</v>
      </c>
    </row>
    <row r="48" spans="1:17" x14ac:dyDescent="0.3">
      <c r="A48" s="22" t="s">
        <v>110</v>
      </c>
      <c r="B48" s="18">
        <v>10</v>
      </c>
      <c r="C48" s="18">
        <v>39</v>
      </c>
      <c r="D48" s="20">
        <f t="shared" si="4"/>
        <v>0.25641025641025639</v>
      </c>
      <c r="E48" s="18">
        <v>10</v>
      </c>
      <c r="F48" s="18">
        <v>49</v>
      </c>
      <c r="G48" s="20">
        <f t="shared" si="0"/>
        <v>0.20408163265306123</v>
      </c>
      <c r="H48" s="17">
        <v>10</v>
      </c>
      <c r="I48" s="18">
        <v>27</v>
      </c>
      <c r="J48" s="20">
        <f t="shared" si="5"/>
        <v>0.37037037037037035</v>
      </c>
      <c r="K48" s="17">
        <v>10</v>
      </c>
      <c r="L48" s="18">
        <v>36</v>
      </c>
      <c r="M48" s="28">
        <f t="shared" si="1"/>
        <v>0.27777777777777779</v>
      </c>
      <c r="N48" s="31">
        <f t="shared" si="6"/>
        <v>-0.30769230769230771</v>
      </c>
      <c r="O48" s="30">
        <f t="shared" si="2"/>
        <v>-0.26530612244897961</v>
      </c>
      <c r="P48" s="30">
        <f t="shared" si="7"/>
        <v>0.11396011396011396</v>
      </c>
      <c r="Q48" s="32">
        <f t="shared" si="3"/>
        <v>7.3696145124716561E-2</v>
      </c>
    </row>
    <row r="49" spans="1:17" x14ac:dyDescent="0.3">
      <c r="A49" s="22" t="s">
        <v>111</v>
      </c>
      <c r="B49" s="18">
        <v>5</v>
      </c>
      <c r="C49" s="18">
        <v>13</v>
      </c>
      <c r="D49" s="20">
        <f t="shared" si="4"/>
        <v>0.38461538461538464</v>
      </c>
      <c r="E49" s="18">
        <v>15</v>
      </c>
      <c r="F49" s="18">
        <v>33</v>
      </c>
      <c r="G49" s="20">
        <f t="shared" si="0"/>
        <v>0.45454545454545453</v>
      </c>
      <c r="H49" s="17">
        <v>5</v>
      </c>
      <c r="I49" s="18">
        <v>17</v>
      </c>
      <c r="J49" s="20">
        <f t="shared" si="5"/>
        <v>0.29411764705882354</v>
      </c>
      <c r="K49" s="17">
        <v>15</v>
      </c>
      <c r="L49" s="18">
        <v>36</v>
      </c>
      <c r="M49" s="28">
        <f t="shared" si="1"/>
        <v>0.41666666666666669</v>
      </c>
      <c r="N49" s="31">
        <f t="shared" si="6"/>
        <v>0.30769230769230771</v>
      </c>
      <c r="O49" s="30">
        <f t="shared" si="2"/>
        <v>9.0909090909090912E-2</v>
      </c>
      <c r="P49" s="30">
        <f t="shared" si="7"/>
        <v>-9.0497737556561098E-2</v>
      </c>
      <c r="Q49" s="32">
        <f t="shared" si="3"/>
        <v>-3.7878787878787845E-2</v>
      </c>
    </row>
    <row r="50" spans="1:17" x14ac:dyDescent="0.3">
      <c r="A50" s="22" t="s">
        <v>112</v>
      </c>
      <c r="B50" s="18">
        <v>10</v>
      </c>
      <c r="C50" s="18">
        <v>13</v>
      </c>
      <c r="D50" s="20">
        <f t="shared" si="4"/>
        <v>0.76923076923076927</v>
      </c>
      <c r="E50" s="18">
        <v>20</v>
      </c>
      <c r="F50" s="18">
        <v>67</v>
      </c>
      <c r="G50" s="20">
        <f t="shared" si="0"/>
        <v>0.29850746268656714</v>
      </c>
      <c r="H50" s="17">
        <v>10</v>
      </c>
      <c r="I50" s="18">
        <v>22</v>
      </c>
      <c r="J50" s="20">
        <f t="shared" si="5"/>
        <v>0.45454545454545453</v>
      </c>
      <c r="K50" s="17">
        <v>20</v>
      </c>
      <c r="L50" s="18">
        <v>66</v>
      </c>
      <c r="M50" s="28">
        <f t="shared" si="1"/>
        <v>0.30303030303030304</v>
      </c>
      <c r="N50" s="31">
        <f t="shared" si="6"/>
        <v>0.69230769230769229</v>
      </c>
      <c r="O50" s="30">
        <f t="shared" si="2"/>
        <v>-1.4925373134328358E-2</v>
      </c>
      <c r="P50" s="30">
        <f t="shared" si="7"/>
        <v>-0.31468531468531474</v>
      </c>
      <c r="Q50" s="32">
        <f t="shared" si="3"/>
        <v>4.522840343735901E-3</v>
      </c>
    </row>
    <row r="51" spans="1:17" x14ac:dyDescent="0.3">
      <c r="A51" s="22" t="s">
        <v>113</v>
      </c>
      <c r="B51" s="18">
        <v>8</v>
      </c>
      <c r="C51" s="18">
        <v>28</v>
      </c>
      <c r="D51" s="20">
        <f t="shared" si="4"/>
        <v>0.2857142857142857</v>
      </c>
      <c r="E51" s="18">
        <v>12</v>
      </c>
      <c r="F51" s="18">
        <v>34</v>
      </c>
      <c r="G51" s="20">
        <f t="shared" si="0"/>
        <v>0.35294117647058826</v>
      </c>
      <c r="H51" s="17">
        <v>8</v>
      </c>
      <c r="I51" s="18">
        <v>17</v>
      </c>
      <c r="J51" s="20">
        <f t="shared" si="5"/>
        <v>0.47058823529411764</v>
      </c>
      <c r="K51" s="17">
        <v>12</v>
      </c>
      <c r="L51" s="18">
        <v>19</v>
      </c>
      <c r="M51" s="28">
        <f t="shared" si="1"/>
        <v>0.63157894736842102</v>
      </c>
      <c r="N51" s="31">
        <f t="shared" si="6"/>
        <v>-0.39285714285714285</v>
      </c>
      <c r="O51" s="30">
        <f t="shared" si="2"/>
        <v>-0.44117647058823528</v>
      </c>
      <c r="P51" s="30">
        <f t="shared" si="7"/>
        <v>0.18487394957983194</v>
      </c>
      <c r="Q51" s="32">
        <f t="shared" si="3"/>
        <v>0.27863777089783276</v>
      </c>
    </row>
    <row r="52" spans="1:17" x14ac:dyDescent="0.3">
      <c r="A52" s="22" t="s">
        <v>114</v>
      </c>
      <c r="B52" s="18">
        <v>6</v>
      </c>
      <c r="C52" s="18">
        <v>34</v>
      </c>
      <c r="D52" s="20">
        <f t="shared" si="4"/>
        <v>0.17647058823529413</v>
      </c>
      <c r="E52" s="18">
        <v>26</v>
      </c>
      <c r="F52" s="18">
        <v>88</v>
      </c>
      <c r="G52" s="20">
        <f t="shared" si="0"/>
        <v>0.29545454545454547</v>
      </c>
      <c r="H52" s="17">
        <v>9</v>
      </c>
      <c r="I52" s="18">
        <v>24</v>
      </c>
      <c r="J52" s="20">
        <f t="shared" si="5"/>
        <v>0.375</v>
      </c>
      <c r="K52" s="17">
        <v>23</v>
      </c>
      <c r="L52" s="18">
        <v>80</v>
      </c>
      <c r="M52" s="28">
        <f t="shared" si="1"/>
        <v>0.28749999999999998</v>
      </c>
      <c r="N52" s="31">
        <f t="shared" si="6"/>
        <v>-0.29411764705882354</v>
      </c>
      <c r="O52" s="30">
        <f t="shared" si="2"/>
        <v>-9.0909090909090912E-2</v>
      </c>
      <c r="P52" s="30">
        <f t="shared" si="7"/>
        <v>0.19852941176470587</v>
      </c>
      <c r="Q52" s="32">
        <f t="shared" si="3"/>
        <v>-7.9545454545454919E-3</v>
      </c>
    </row>
    <row r="53" spans="1:17" x14ac:dyDescent="0.3">
      <c r="A53" s="22" t="s">
        <v>115</v>
      </c>
      <c r="B53" s="18">
        <v>10</v>
      </c>
      <c r="C53" s="18">
        <v>91</v>
      </c>
      <c r="D53" s="20">
        <f t="shared" si="4"/>
        <v>0.10989010989010989</v>
      </c>
      <c r="E53" s="18">
        <v>30</v>
      </c>
      <c r="F53" s="18">
        <v>323</v>
      </c>
      <c r="G53" s="20">
        <f t="shared" si="0"/>
        <v>9.2879256965944276E-2</v>
      </c>
      <c r="H53" s="17">
        <v>10</v>
      </c>
      <c r="I53" s="18">
        <v>93</v>
      </c>
      <c r="J53" s="20">
        <f t="shared" si="5"/>
        <v>0.10752688172043011</v>
      </c>
      <c r="K53" s="17">
        <v>30</v>
      </c>
      <c r="L53" s="18">
        <v>277</v>
      </c>
      <c r="M53" s="28">
        <f t="shared" si="1"/>
        <v>0.10830324909747292</v>
      </c>
      <c r="N53" s="31">
        <f t="shared" si="6"/>
        <v>2.197802197802198E-2</v>
      </c>
      <c r="O53" s="30">
        <f t="shared" si="2"/>
        <v>-0.14241486068111456</v>
      </c>
      <c r="P53" s="30">
        <f t="shared" si="7"/>
        <v>-2.3632281696797791E-3</v>
      </c>
      <c r="Q53" s="32">
        <f t="shared" si="3"/>
        <v>1.5423992131528647E-2</v>
      </c>
    </row>
    <row r="54" spans="1:17" x14ac:dyDescent="0.3">
      <c r="A54" s="22" t="s">
        <v>116</v>
      </c>
      <c r="B54" s="18">
        <v>10</v>
      </c>
      <c r="C54" s="18">
        <v>27</v>
      </c>
      <c r="D54" s="20">
        <f t="shared" si="4"/>
        <v>0.37037037037037035</v>
      </c>
      <c r="E54" s="18">
        <v>15</v>
      </c>
      <c r="F54" s="18">
        <v>50</v>
      </c>
      <c r="G54" s="20">
        <f t="shared" si="0"/>
        <v>0.3</v>
      </c>
      <c r="H54" s="17">
        <v>13</v>
      </c>
      <c r="I54" s="18">
        <v>31</v>
      </c>
      <c r="J54" s="20">
        <f t="shared" si="5"/>
        <v>0.41935483870967744</v>
      </c>
      <c r="K54" s="17">
        <v>12</v>
      </c>
      <c r="L54" s="18">
        <v>64</v>
      </c>
      <c r="M54" s="28">
        <f t="shared" si="1"/>
        <v>0.1875</v>
      </c>
      <c r="N54" s="31">
        <f t="shared" si="6"/>
        <v>0.14814814814814814</v>
      </c>
      <c r="O54" s="30">
        <f t="shared" si="2"/>
        <v>0.28000000000000003</v>
      </c>
      <c r="P54" s="30">
        <f t="shared" si="7"/>
        <v>4.8984468339307086E-2</v>
      </c>
      <c r="Q54" s="32">
        <f t="shared" si="3"/>
        <v>-0.11249999999999999</v>
      </c>
    </row>
    <row r="55" spans="1:17" x14ac:dyDescent="0.3">
      <c r="A55" s="22" t="s">
        <v>117</v>
      </c>
      <c r="B55" s="18">
        <v>15</v>
      </c>
      <c r="C55" s="18">
        <v>78</v>
      </c>
      <c r="D55" s="20">
        <f t="shared" si="4"/>
        <v>0.19230769230769232</v>
      </c>
      <c r="E55" s="18">
        <v>15</v>
      </c>
      <c r="F55" s="18">
        <v>288</v>
      </c>
      <c r="G55" s="20">
        <f t="shared" si="0"/>
        <v>5.2083333333333336E-2</v>
      </c>
      <c r="H55" s="17">
        <v>15</v>
      </c>
      <c r="I55" s="18">
        <v>78</v>
      </c>
      <c r="J55" s="20">
        <f t="shared" si="5"/>
        <v>0.19230769230769232</v>
      </c>
      <c r="K55" s="17">
        <v>15</v>
      </c>
      <c r="L55" s="18">
        <v>200</v>
      </c>
      <c r="M55" s="28">
        <f t="shared" si="1"/>
        <v>7.4999999999999997E-2</v>
      </c>
      <c r="N55" s="31">
        <f t="shared" si="6"/>
        <v>0</v>
      </c>
      <c r="O55" s="30">
        <f t="shared" si="2"/>
        <v>-0.30555555555555558</v>
      </c>
      <c r="P55" s="30">
        <f t="shared" si="7"/>
        <v>0</v>
      </c>
      <c r="Q55" s="32">
        <f t="shared" si="3"/>
        <v>2.2916666666666662E-2</v>
      </c>
    </row>
    <row r="56" spans="1:17" x14ac:dyDescent="0.3">
      <c r="A56" s="22" t="s">
        <v>118</v>
      </c>
      <c r="B56" s="18">
        <v>2</v>
      </c>
      <c r="C56" s="18">
        <v>1</v>
      </c>
      <c r="D56" s="20">
        <f t="shared" si="4"/>
        <v>2</v>
      </c>
      <c r="E56" s="18">
        <v>2</v>
      </c>
      <c r="F56" s="18">
        <v>2</v>
      </c>
      <c r="G56" s="20">
        <f t="shared" si="0"/>
        <v>1</v>
      </c>
      <c r="H56" s="17">
        <v>2</v>
      </c>
      <c r="I56" s="18">
        <v>1</v>
      </c>
      <c r="J56" s="20">
        <f t="shared" si="5"/>
        <v>2</v>
      </c>
      <c r="K56" s="17">
        <v>2</v>
      </c>
      <c r="L56" s="18">
        <v>7</v>
      </c>
      <c r="M56" s="28">
        <f t="shared" si="1"/>
        <v>0.2857142857142857</v>
      </c>
      <c r="N56" s="31">
        <f t="shared" si="6"/>
        <v>0</v>
      </c>
      <c r="O56" s="30">
        <f t="shared" si="2"/>
        <v>2.5</v>
      </c>
      <c r="P56" s="30">
        <f t="shared" si="7"/>
        <v>0</v>
      </c>
      <c r="Q56" s="32">
        <f t="shared" si="3"/>
        <v>-0.7142857142857143</v>
      </c>
    </row>
    <row r="57" spans="1:17" x14ac:dyDescent="0.3">
      <c r="A57" s="22" t="s">
        <v>119</v>
      </c>
      <c r="B57" s="18">
        <v>7</v>
      </c>
      <c r="C57" s="18">
        <v>13</v>
      </c>
      <c r="D57" s="20">
        <f t="shared" si="4"/>
        <v>0.53846153846153844</v>
      </c>
      <c r="E57" s="18">
        <v>7</v>
      </c>
      <c r="F57" s="18">
        <v>47</v>
      </c>
      <c r="G57" s="20">
        <f t="shared" si="0"/>
        <v>0.14893617021276595</v>
      </c>
      <c r="H57" s="17">
        <v>7</v>
      </c>
      <c r="I57" s="18">
        <v>11</v>
      </c>
      <c r="J57" s="20">
        <f t="shared" si="5"/>
        <v>0.63636363636363635</v>
      </c>
      <c r="K57" s="17">
        <v>7</v>
      </c>
      <c r="L57" s="18">
        <v>33</v>
      </c>
      <c r="M57" s="28">
        <f t="shared" si="1"/>
        <v>0.21212121212121213</v>
      </c>
      <c r="N57" s="31">
        <f t="shared" si="6"/>
        <v>-0.15384615384615385</v>
      </c>
      <c r="O57" s="30">
        <f t="shared" si="2"/>
        <v>-0.2978723404255319</v>
      </c>
      <c r="P57" s="30">
        <f t="shared" si="7"/>
        <v>9.7902097902097918E-2</v>
      </c>
      <c r="Q57" s="32">
        <f t="shared" si="3"/>
        <v>6.3185041908446177E-2</v>
      </c>
    </row>
    <row r="58" spans="1:17" x14ac:dyDescent="0.3">
      <c r="A58" s="22" t="s">
        <v>120</v>
      </c>
      <c r="B58" s="18">
        <v>4</v>
      </c>
      <c r="C58" s="18">
        <v>18</v>
      </c>
      <c r="D58" s="20">
        <f t="shared" si="4"/>
        <v>0.22222222222222221</v>
      </c>
      <c r="E58" s="18">
        <v>4</v>
      </c>
      <c r="F58" s="18">
        <v>14</v>
      </c>
      <c r="G58" s="20">
        <f t="shared" si="0"/>
        <v>0.2857142857142857</v>
      </c>
      <c r="H58" s="17">
        <v>4</v>
      </c>
      <c r="I58" s="18">
        <v>18</v>
      </c>
      <c r="J58" s="20">
        <f t="shared" si="5"/>
        <v>0.22222222222222221</v>
      </c>
      <c r="K58" s="17">
        <v>4</v>
      </c>
      <c r="L58" s="18">
        <v>14</v>
      </c>
      <c r="M58" s="28">
        <f t="shared" si="1"/>
        <v>0.2857142857142857</v>
      </c>
      <c r="N58" s="31">
        <f t="shared" si="6"/>
        <v>0</v>
      </c>
      <c r="O58" s="30">
        <f t="shared" si="2"/>
        <v>0</v>
      </c>
      <c r="P58" s="30">
        <f t="shared" si="7"/>
        <v>0</v>
      </c>
      <c r="Q58" s="32">
        <f t="shared" si="3"/>
        <v>0</v>
      </c>
    </row>
    <row r="59" spans="1:17" x14ac:dyDescent="0.3">
      <c r="A59" s="22" t="s">
        <v>121</v>
      </c>
      <c r="B59" s="18">
        <v>0</v>
      </c>
      <c r="C59" s="21" t="s">
        <v>58</v>
      </c>
      <c r="D59" s="21" t="s">
        <v>58</v>
      </c>
      <c r="E59" s="18">
        <v>17</v>
      </c>
      <c r="F59" s="18">
        <v>168</v>
      </c>
      <c r="G59" s="20">
        <f t="shared" si="0"/>
        <v>0.10119047619047619</v>
      </c>
      <c r="H59" s="17">
        <v>0</v>
      </c>
      <c r="I59" s="19" t="s">
        <v>57</v>
      </c>
      <c r="J59" s="19" t="s">
        <v>57</v>
      </c>
      <c r="K59" s="17">
        <v>17</v>
      </c>
      <c r="L59" s="18">
        <v>144</v>
      </c>
      <c r="M59" s="28">
        <f t="shared" si="1"/>
        <v>0.11805555555555555</v>
      </c>
      <c r="N59" s="31"/>
      <c r="O59" s="30">
        <f t="shared" si="2"/>
        <v>-0.14285714285714285</v>
      </c>
      <c r="P59" s="30"/>
      <c r="Q59" s="32">
        <f t="shared" si="3"/>
        <v>1.6865079365079361E-2</v>
      </c>
    </row>
    <row r="60" spans="1:17" x14ac:dyDescent="0.3">
      <c r="A60" s="22" t="s">
        <v>122</v>
      </c>
      <c r="B60" s="18">
        <v>5</v>
      </c>
      <c r="C60" s="18">
        <v>16</v>
      </c>
      <c r="D60" s="20">
        <f t="shared" si="4"/>
        <v>0.3125</v>
      </c>
      <c r="E60" s="18">
        <v>12</v>
      </c>
      <c r="F60" s="18">
        <v>82</v>
      </c>
      <c r="G60" s="20">
        <f t="shared" si="0"/>
        <v>0.14634146341463414</v>
      </c>
      <c r="H60" s="17">
        <v>5</v>
      </c>
      <c r="I60" s="18">
        <v>20</v>
      </c>
      <c r="J60" s="20">
        <f t="shared" si="5"/>
        <v>0.25</v>
      </c>
      <c r="K60" s="17">
        <v>12</v>
      </c>
      <c r="L60" s="18">
        <v>58</v>
      </c>
      <c r="M60" s="28">
        <f t="shared" si="1"/>
        <v>0.20689655172413793</v>
      </c>
      <c r="N60" s="31">
        <f t="shared" si="6"/>
        <v>0.25</v>
      </c>
      <c r="O60" s="30">
        <f t="shared" si="2"/>
        <v>-0.29268292682926828</v>
      </c>
      <c r="P60" s="30">
        <f t="shared" si="7"/>
        <v>-6.25E-2</v>
      </c>
      <c r="Q60" s="32">
        <f t="shared" si="3"/>
        <v>6.0555088309503791E-2</v>
      </c>
    </row>
    <row r="61" spans="1:17" x14ac:dyDescent="0.3">
      <c r="A61" s="22" t="s">
        <v>123</v>
      </c>
      <c r="B61" s="18">
        <v>0</v>
      </c>
      <c r="C61" s="21" t="s">
        <v>58</v>
      </c>
      <c r="D61" s="21" t="s">
        <v>58</v>
      </c>
      <c r="E61" s="18">
        <v>10</v>
      </c>
      <c r="F61" s="18">
        <v>98</v>
      </c>
      <c r="G61" s="20">
        <f t="shared" si="0"/>
        <v>0.10204081632653061</v>
      </c>
      <c r="H61" s="17">
        <v>0</v>
      </c>
      <c r="I61" s="19" t="s">
        <v>57</v>
      </c>
      <c r="J61" s="19" t="s">
        <v>57</v>
      </c>
      <c r="K61" s="17">
        <v>10</v>
      </c>
      <c r="L61" s="18">
        <v>88</v>
      </c>
      <c r="M61" s="28">
        <f t="shared" si="1"/>
        <v>0.11363636363636363</v>
      </c>
      <c r="N61" s="31"/>
      <c r="O61" s="30">
        <f t="shared" si="2"/>
        <v>-0.10204081632653061</v>
      </c>
      <c r="P61" s="30"/>
      <c r="Q61" s="32">
        <f t="shared" si="3"/>
        <v>1.1595547309833018E-2</v>
      </c>
    </row>
    <row r="62" spans="1:17" x14ac:dyDescent="0.3">
      <c r="A62" s="22" t="s">
        <v>124</v>
      </c>
      <c r="B62" s="18">
        <v>0</v>
      </c>
      <c r="C62" s="21" t="s">
        <v>58</v>
      </c>
      <c r="D62" s="21" t="s">
        <v>58</v>
      </c>
      <c r="E62" s="18">
        <v>10</v>
      </c>
      <c r="F62" s="18">
        <v>38</v>
      </c>
      <c r="G62" s="20">
        <f t="shared" si="0"/>
        <v>0.26315789473684209</v>
      </c>
      <c r="H62" s="17">
        <v>0</v>
      </c>
      <c r="I62" s="19" t="s">
        <v>57</v>
      </c>
      <c r="J62" s="19" t="s">
        <v>57</v>
      </c>
      <c r="K62" s="17">
        <v>10</v>
      </c>
      <c r="L62" s="18">
        <v>27</v>
      </c>
      <c r="M62" s="28">
        <f t="shared" si="1"/>
        <v>0.37037037037037035</v>
      </c>
      <c r="N62" s="31"/>
      <c r="O62" s="30">
        <f t="shared" si="2"/>
        <v>-0.28947368421052633</v>
      </c>
      <c r="P62" s="30"/>
      <c r="Q62" s="32">
        <f t="shared" si="3"/>
        <v>0.10721247563352826</v>
      </c>
    </row>
    <row r="63" spans="1:17" ht="16.8" thickBot="1" x14ac:dyDescent="0.35">
      <c r="A63" s="23" t="s">
        <v>125</v>
      </c>
      <c r="B63" s="24">
        <v>575</v>
      </c>
      <c r="C63" s="24">
        <v>2856</v>
      </c>
      <c r="D63" s="25">
        <f t="shared" si="4"/>
        <v>0.20133053221288516</v>
      </c>
      <c r="E63" s="24">
        <v>975</v>
      </c>
      <c r="F63" s="24">
        <v>10611</v>
      </c>
      <c r="G63" s="25">
        <f t="shared" si="0"/>
        <v>9.1885778908679674E-2</v>
      </c>
      <c r="H63" s="24">
        <v>597</v>
      </c>
      <c r="I63" s="26">
        <v>2439</v>
      </c>
      <c r="J63" s="25">
        <f t="shared" si="5"/>
        <v>0.24477244772447723</v>
      </c>
      <c r="K63" s="24">
        <v>953</v>
      </c>
      <c r="L63" s="26">
        <v>9666</v>
      </c>
      <c r="M63" s="29">
        <f t="shared" si="1"/>
        <v>9.8593006414235462E-2</v>
      </c>
      <c r="N63" s="33">
        <f t="shared" si="6"/>
        <v>-0.14600840336134455</v>
      </c>
      <c r="O63" s="34">
        <f t="shared" si="2"/>
        <v>-8.9058524173027995E-2</v>
      </c>
      <c r="P63" s="34">
        <f t="shared" si="7"/>
        <v>4.3441915511592072E-2</v>
      </c>
      <c r="Q63" s="35">
        <f t="shared" si="3"/>
        <v>6.7072275055557878E-3</v>
      </c>
    </row>
    <row r="64" spans="1:17" x14ac:dyDescent="0.3">
      <c r="A64" s="6"/>
      <c r="B64"/>
      <c r="C64"/>
      <c r="D64"/>
      <c r="E64"/>
      <c r="F64"/>
      <c r="G64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</sheetData>
  <mergeCells count="13">
    <mergeCell ref="P2:Q2"/>
    <mergeCell ref="O3:O4"/>
    <mergeCell ref="P3:P4"/>
    <mergeCell ref="Q3:Q4"/>
    <mergeCell ref="H2:M2"/>
    <mergeCell ref="N3:N4"/>
    <mergeCell ref="B3:D3"/>
    <mergeCell ref="A2:A4"/>
    <mergeCell ref="B2:G2"/>
    <mergeCell ref="N2:O2"/>
    <mergeCell ref="E3:G3"/>
    <mergeCell ref="H3:J3"/>
    <mergeCell ref="K3:M3"/>
  </mergeCells>
  <phoneticPr fontId="2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碩士</vt:lpstr>
      <vt:lpstr>工作表1</vt:lpstr>
      <vt:lpstr>碩士!Print_Titles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2014-06-17T02:06:48Z</cp:lastPrinted>
  <dcterms:created xsi:type="dcterms:W3CDTF">2012-06-15T09:17:57Z</dcterms:created>
  <dcterms:modified xsi:type="dcterms:W3CDTF">2014-06-17T02:08:00Z</dcterms:modified>
</cp:coreProperties>
</file>