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70" tabRatio="813" firstSheet="1" activeTab="2"/>
  </bookViews>
  <sheets>
    <sheet name="三個學期比較" sheetId="1" state="hidden" r:id="rId1"/>
    <sheet name="103全學年大學部" sheetId="2" r:id="rId2"/>
    <sheet name="103全學年研究所" sheetId="3" r:id="rId3"/>
    <sheet name="103全學年碩專班" sheetId="4" r:id="rId4"/>
    <sheet name="103(G)全學年碩士班" sheetId="5" state="hidden" r:id="rId5"/>
    <sheet name="103(D)全學年博士班" sheetId="6" state="hidden" r:id="rId6"/>
  </sheets>
  <definedNames>
    <definedName name="_xlnm.Print_Titles" localSheetId="1">'103全學年大學部'!$2:$3</definedName>
    <definedName name="_xlnm.Print_Titles" localSheetId="2">'103全學年研究所'!$2:$3</definedName>
  </definedNames>
  <calcPr fullCalcOnLoad="1"/>
</workbook>
</file>

<file path=xl/sharedStrings.xml><?xml version="1.0" encoding="utf-8"?>
<sst xmlns="http://schemas.openxmlformats.org/spreadsheetml/2006/main" count="459" uniqueCount="341">
  <si>
    <t>院別</t>
  </si>
  <si>
    <t>開課單位</t>
  </si>
  <si>
    <t>必修</t>
  </si>
  <si>
    <t>選修</t>
  </si>
  <si>
    <t>T類課程占開課數比例%</t>
  </si>
  <si>
    <t>備    註</t>
  </si>
  <si>
    <t>C95 語言中心</t>
  </si>
  <si>
    <t>T類:課程組成C(台下指導)</t>
  </si>
  <si>
    <t>開設科目數備註</t>
  </si>
  <si>
    <t>每科目平均選課人數(選課人數/總科目數)</t>
  </si>
  <si>
    <t>校合計</t>
  </si>
  <si>
    <t>C10</t>
  </si>
  <si>
    <t>文學院</t>
  </si>
  <si>
    <t>文學院合計</t>
  </si>
  <si>
    <t>其他</t>
  </si>
  <si>
    <t>C98通識</t>
  </si>
  <si>
    <t>M25師培</t>
  </si>
  <si>
    <t>M30學務</t>
  </si>
  <si>
    <t>M33體育</t>
  </si>
  <si>
    <t>M39教官</t>
  </si>
  <si>
    <t>T類(台下指導課程)含必選修</t>
  </si>
  <si>
    <t>C20</t>
  </si>
  <si>
    <t>管理學院</t>
  </si>
  <si>
    <t>管理學院合計</t>
  </si>
  <si>
    <t>C30</t>
  </si>
  <si>
    <t>C30農資院</t>
  </si>
  <si>
    <t>農資學院</t>
  </si>
  <si>
    <t>U30F 景觀學程學士班</t>
  </si>
  <si>
    <t>U30G 生技學程學士班</t>
  </si>
  <si>
    <t>U30H 國農企學程學士班</t>
  </si>
  <si>
    <t>農資院合計</t>
  </si>
  <si>
    <t>C50</t>
  </si>
  <si>
    <t>理學院</t>
  </si>
  <si>
    <t>理學院合計</t>
  </si>
  <si>
    <t>C60</t>
  </si>
  <si>
    <t>C60工學院</t>
  </si>
  <si>
    <t>工學院</t>
  </si>
  <si>
    <t>工學院合計</t>
  </si>
  <si>
    <t>C70</t>
  </si>
  <si>
    <t>C70法政學院</t>
  </si>
  <si>
    <t>法政學院</t>
  </si>
  <si>
    <t>法政學院合計</t>
  </si>
  <si>
    <t>C80</t>
  </si>
  <si>
    <t>生科學院</t>
  </si>
  <si>
    <t>生科學院合計</t>
  </si>
  <si>
    <t>C90</t>
  </si>
  <si>
    <t>獸醫學院</t>
  </si>
  <si>
    <t>獸醫學院合計</t>
  </si>
  <si>
    <t>C97生科中心</t>
  </si>
  <si>
    <t>其他合計</t>
  </si>
  <si>
    <t>1031學年選課人數</t>
  </si>
  <si>
    <t>T類(台下指導課程)含必選修</t>
  </si>
  <si>
    <t>每科目平均選課人數(選課人數/總科目數)</t>
  </si>
  <si>
    <t>選課人數</t>
  </si>
  <si>
    <t>大學部</t>
  </si>
  <si>
    <t>開課科目數合計</t>
  </si>
  <si>
    <t>碩士班</t>
  </si>
  <si>
    <t>學年期</t>
  </si>
  <si>
    <t>開設科目數備註</t>
  </si>
  <si>
    <t>本校課程規劃與開授準則第十三條:</t>
  </si>
  <si>
    <t xml:space="preserve">本校專任教師講授大學部課程，若未滿 6 人選修，則該課程停開；兼任教師講授大學部課程，若未滿10 人選修，則該課程停開；研究所課程代碼6-7至少須有研究生3 人修習，課程代碼8-9至少須有碩士生3人或博士生1人修習，始得成班。
</t>
  </si>
  <si>
    <t>博士班</t>
  </si>
  <si>
    <t>(課程代碼8~9)</t>
  </si>
  <si>
    <t>(課程代碼6~7)</t>
  </si>
  <si>
    <t>最近3學年之上學期/各學制開課資料比較</t>
  </si>
  <si>
    <t>專任教師開授已達開課人數但未達超鐘點人數標準(科目數)</t>
  </si>
  <si>
    <t>碩專班</t>
  </si>
  <si>
    <t>進修學士班</t>
  </si>
  <si>
    <t>U60F學士太陽能光電</t>
  </si>
  <si>
    <t>附件二</t>
  </si>
  <si>
    <t>C10</t>
  </si>
  <si>
    <t>C20</t>
  </si>
  <si>
    <t>C90</t>
  </si>
  <si>
    <t>G11 中文系碩士班</t>
  </si>
  <si>
    <t>G12 外文系碩士班</t>
  </si>
  <si>
    <t>G13 歷史系碩士班</t>
  </si>
  <si>
    <t>G14 圖資所碩士班</t>
  </si>
  <si>
    <t>G15 台文所碩士班</t>
  </si>
  <si>
    <t>C20管院</t>
  </si>
  <si>
    <t>G21 財金系碩士班</t>
  </si>
  <si>
    <t>G23 企管系碩士班</t>
  </si>
  <si>
    <t>G26 科管所碩士班</t>
  </si>
  <si>
    <t>G28 會計系碩士班</t>
  </si>
  <si>
    <t>G29 資管系碩士班</t>
  </si>
  <si>
    <t>G44 行銷系碩士班</t>
  </si>
  <si>
    <t>G81 運健所碩士班</t>
  </si>
  <si>
    <t>G30F 景觀學程碩士班</t>
  </si>
  <si>
    <t>G30G 國農所碩士班</t>
  </si>
  <si>
    <t>G31 農藝系碩士班</t>
  </si>
  <si>
    <t>G32 園藝系碩士班</t>
  </si>
  <si>
    <t>G33 森林系碩士班</t>
  </si>
  <si>
    <t>G34 應經系碩士班</t>
  </si>
  <si>
    <t>G35 植病系碩士班</t>
  </si>
  <si>
    <t>G36 昆蟲系碩士班</t>
  </si>
  <si>
    <t>G37 動科系碩士班</t>
  </si>
  <si>
    <t>G39 土壤系碩士班</t>
  </si>
  <si>
    <t>G40 生機系碩士班</t>
  </si>
  <si>
    <t>G41 生技所碩士班</t>
  </si>
  <si>
    <t>G42 水保系碩士班</t>
  </si>
  <si>
    <t>G43 食生系碩士班</t>
  </si>
  <si>
    <t>G45 生管所碩士班</t>
  </si>
  <si>
    <t>G17 奈米所碩士班</t>
  </si>
  <si>
    <t>G18 統計所碩士班</t>
  </si>
  <si>
    <t>G51 化學系碩士班</t>
  </si>
  <si>
    <t>G53 應數系碩士班</t>
  </si>
  <si>
    <t>G54 物理系碩士班</t>
  </si>
  <si>
    <t>G541生物 物理碩士班</t>
  </si>
  <si>
    <t>G56 資工系碩士班</t>
  </si>
  <si>
    <t>G61 機械系碩士班</t>
  </si>
  <si>
    <t>G62 土木系碩士班</t>
  </si>
  <si>
    <t>G63 環工系碩士班</t>
  </si>
  <si>
    <t>G64 電機系碩士班</t>
  </si>
  <si>
    <t>G65 化工系碩士班</t>
  </si>
  <si>
    <t>G66 材料系碩士班</t>
  </si>
  <si>
    <t>G67 精密所碩士班</t>
  </si>
  <si>
    <t>G68 醫工所碩士班</t>
  </si>
  <si>
    <t>G93 通訊所碩士班</t>
  </si>
  <si>
    <t>G94 光電所碩士班</t>
  </si>
  <si>
    <t>G22 國政所碩士班</t>
  </si>
  <si>
    <t>G24 法律系碩士班</t>
  </si>
  <si>
    <t>G82 教研所碩士班</t>
  </si>
  <si>
    <t>G91 國務所碩士班</t>
  </si>
  <si>
    <t>G19 基資所碩士班</t>
  </si>
  <si>
    <t>G52 生科系碩士班</t>
  </si>
  <si>
    <t>G55 分生所碩士班</t>
  </si>
  <si>
    <t>G58 生化所碩士班</t>
  </si>
  <si>
    <t>G59 生醫所碩士班</t>
  </si>
  <si>
    <t>G38 獸醫系碩士班</t>
  </si>
  <si>
    <t>G46 微衛所碩士班</t>
  </si>
  <si>
    <t>G47 獸病所碩士班</t>
  </si>
  <si>
    <t>附件二</t>
  </si>
  <si>
    <t>開課單位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</si>
  <si>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</si>
  <si>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1011英語授課科目</t>
  </si>
  <si>
    <t>1011英語授課學分數</t>
  </si>
  <si>
    <r>
      <t xml:space="preserve">T類(台下指導課程)開課數上限:                     </t>
    </r>
    <r>
      <rPr>
        <b/>
        <sz val="12"/>
        <color indexed="10"/>
        <rFont val="新細明體"/>
        <family val="1"/>
      </rPr>
      <t>碩博合一 6,           單一碩 3         開課數試算合計</t>
    </r>
  </si>
  <si>
    <t>C01</t>
  </si>
  <si>
    <t>D01F組醫博</t>
  </si>
  <si>
    <t>D01G微基博</t>
  </si>
  <si>
    <t>D01H醫技博</t>
  </si>
  <si>
    <t>合計</t>
  </si>
  <si>
    <t>D10F台文博</t>
  </si>
  <si>
    <t>D11中文博</t>
  </si>
  <si>
    <t>D13 歷史博</t>
  </si>
  <si>
    <t>院合計</t>
  </si>
  <si>
    <t>D21 財金博</t>
  </si>
  <si>
    <t>D23 企管博</t>
  </si>
  <si>
    <t>D26 科管博</t>
  </si>
  <si>
    <t>D31 農藝博</t>
  </si>
  <si>
    <t>D32 園藝博</t>
  </si>
  <si>
    <t>D33 森林博</t>
  </si>
  <si>
    <t>D34 應經博</t>
  </si>
  <si>
    <t>D35 植病博</t>
  </si>
  <si>
    <t>D36 昆蟲博</t>
  </si>
  <si>
    <t>D37 動科博</t>
  </si>
  <si>
    <t>D39 土壤博</t>
  </si>
  <si>
    <t>D40 生機博</t>
  </si>
  <si>
    <t>D41 生技博</t>
  </si>
  <si>
    <t>D42 水保博</t>
  </si>
  <si>
    <t>D43 食生博</t>
  </si>
  <si>
    <t>D51 化學博</t>
  </si>
  <si>
    <t>D53 應數博</t>
  </si>
  <si>
    <t>D54 物理博</t>
  </si>
  <si>
    <t>D56 資工博</t>
  </si>
  <si>
    <t>D61 機械博</t>
  </si>
  <si>
    <t>D62 土木博</t>
  </si>
  <si>
    <t>D63 環工博</t>
  </si>
  <si>
    <t>D64 電機博</t>
  </si>
  <si>
    <t>D65 化工博</t>
  </si>
  <si>
    <t>D66 材料博</t>
  </si>
  <si>
    <t>D67 精密博</t>
  </si>
  <si>
    <t>D22 國政博</t>
  </si>
  <si>
    <t>D01H醫科博</t>
  </si>
  <si>
    <t>D52 生命博</t>
  </si>
  <si>
    <t>D55 分生博</t>
  </si>
  <si>
    <t>D58 生化博</t>
  </si>
  <si>
    <t>D59 生醫博</t>
  </si>
  <si>
    <t>D80F轉醫博</t>
  </si>
  <si>
    <t>D38 獸醫博</t>
  </si>
  <si>
    <t>D46 微衛博</t>
  </si>
  <si>
    <t>D47 獸病博</t>
  </si>
  <si>
    <r>
      <t xml:space="preserve">T類(台下指導課程)開課數上限:                    </t>
    </r>
    <r>
      <rPr>
        <b/>
        <sz val="12"/>
        <color indexed="10"/>
        <rFont val="新細明體"/>
        <family val="1"/>
      </rPr>
      <t>獨立博 3</t>
    </r>
    <r>
      <rPr>
        <sz val="12"/>
        <color theme="1"/>
        <rFont val="Calibri"/>
        <family val="1"/>
      </rPr>
      <t xml:space="preserve">    開課數試算合計: </t>
    </r>
    <r>
      <rPr>
        <b/>
        <sz val="12"/>
        <color indexed="10"/>
        <rFont val="新細明體"/>
        <family val="1"/>
      </rPr>
      <t xml:space="preserve">        </t>
    </r>
  </si>
  <si>
    <r>
      <t>103學年度</t>
    </r>
    <r>
      <rPr>
        <b/>
        <sz val="14"/>
        <color indexed="10"/>
        <rFont val="新細明體"/>
        <family val="1"/>
      </rPr>
      <t>第1學期</t>
    </r>
    <r>
      <rPr>
        <b/>
        <sz val="14"/>
        <color indexed="10"/>
        <rFont val="新細明體"/>
        <family val="1"/>
      </rPr>
      <t>各</t>
    </r>
    <r>
      <rPr>
        <b/>
        <sz val="14"/>
        <color indexed="10"/>
        <rFont val="新細明體"/>
        <family val="1"/>
      </rPr>
      <t>研究所/課程代碼8~9</t>
    </r>
    <r>
      <rPr>
        <b/>
        <sz val="14"/>
        <color indexed="8"/>
        <rFont val="新細明體"/>
        <family val="1"/>
      </rPr>
      <t xml:space="preserve">  開課數明細表</t>
    </r>
  </si>
  <si>
    <r>
      <t>103學年度</t>
    </r>
    <r>
      <rPr>
        <b/>
        <sz val="14"/>
        <color indexed="10"/>
        <rFont val="新細明體"/>
        <family val="1"/>
      </rPr>
      <t>各研究所/課程代碼6~9</t>
    </r>
    <r>
      <rPr>
        <b/>
        <sz val="14"/>
        <color indexed="8"/>
        <rFont val="新細明體"/>
        <family val="1"/>
      </rPr>
      <t xml:space="preserve">  開課數明細表</t>
    </r>
  </si>
  <si>
    <t>103學年開設科目數總計</t>
  </si>
  <si>
    <r>
      <t xml:space="preserve">103學年度  </t>
    </r>
    <r>
      <rPr>
        <b/>
        <sz val="14"/>
        <color indexed="10"/>
        <rFont val="標楷體"/>
        <family val="4"/>
      </rPr>
      <t>各研究所</t>
    </r>
    <r>
      <rPr>
        <b/>
        <sz val="14"/>
        <color indexed="8"/>
        <rFont val="標楷體"/>
        <family val="4"/>
      </rPr>
      <t xml:space="preserve">  開課數明細表</t>
    </r>
  </si>
  <si>
    <t>學生人數(含休學生,上學期+下學期學生數合計)</t>
  </si>
  <si>
    <t>103學年開設科目數總計</t>
  </si>
  <si>
    <t>C80 生科院</t>
  </si>
  <si>
    <t>C70 法政學院</t>
  </si>
  <si>
    <t>C90 獸醫學院</t>
  </si>
  <si>
    <t>C60 工學院</t>
  </si>
  <si>
    <t>C50 理學院</t>
  </si>
  <si>
    <t>C30 農資院</t>
  </si>
  <si>
    <t>C20 管理學院</t>
  </si>
  <si>
    <t>C10 文學院</t>
  </si>
  <si>
    <t>U38 獸醫系班</t>
  </si>
  <si>
    <t>U11 中文系</t>
  </si>
  <si>
    <t>U12 外文系</t>
  </si>
  <si>
    <t>U13 歷史系</t>
  </si>
  <si>
    <t>U21 財金系</t>
  </si>
  <si>
    <t>U23 企管系</t>
  </si>
  <si>
    <t>U28 會計系</t>
  </si>
  <si>
    <t>U29 資管系</t>
  </si>
  <si>
    <t>U44 行銷系</t>
  </si>
  <si>
    <t>U31 農藝系</t>
  </si>
  <si>
    <t>U32 園藝系</t>
  </si>
  <si>
    <t>U33 森林系</t>
  </si>
  <si>
    <t>U34 應經系</t>
  </si>
  <si>
    <t>U35 植病系</t>
  </si>
  <si>
    <t>U36 昆蟲系</t>
  </si>
  <si>
    <t>U37 動科系</t>
  </si>
  <si>
    <t>U39 土環系</t>
  </si>
  <si>
    <t>U40 生機系</t>
  </si>
  <si>
    <t>U42 水保系</t>
  </si>
  <si>
    <t>U43 食生系</t>
  </si>
  <si>
    <t>U51 化學系</t>
  </si>
  <si>
    <t>U53 應數系</t>
  </si>
  <si>
    <t>U54 物理系</t>
  </si>
  <si>
    <t>U56 資工系</t>
  </si>
  <si>
    <t>U61 機械系</t>
  </si>
  <si>
    <t>U62 土木系</t>
  </si>
  <si>
    <t>U63 環工系</t>
  </si>
  <si>
    <t>U64 電機系</t>
  </si>
  <si>
    <t>U65 化工系</t>
  </si>
  <si>
    <t>U66 材料系</t>
  </si>
  <si>
    <t>U24 法律系</t>
  </si>
  <si>
    <t>U52 生科系</t>
  </si>
  <si>
    <t>G11 中文系</t>
  </si>
  <si>
    <t>G12 外文系</t>
  </si>
  <si>
    <t>G13 歷史系</t>
  </si>
  <si>
    <t>G14 圖資所</t>
  </si>
  <si>
    <t>G15 台文所</t>
  </si>
  <si>
    <t>D10F跨國文化學程</t>
  </si>
  <si>
    <t>G21 財金系</t>
  </si>
  <si>
    <t>G23 企管系</t>
  </si>
  <si>
    <t>G26 科管所</t>
  </si>
  <si>
    <t>G28 會計系</t>
  </si>
  <si>
    <t>G29 資管系</t>
  </si>
  <si>
    <t>G44 行銷系</t>
  </si>
  <si>
    <t>G81 運健所</t>
  </si>
  <si>
    <t>G30F 景觀學程</t>
  </si>
  <si>
    <t>G31 農藝系</t>
  </si>
  <si>
    <t>G32 園藝系</t>
  </si>
  <si>
    <t>G33 森林系</t>
  </si>
  <si>
    <t>G34 應經系</t>
  </si>
  <si>
    <t>G35 植病系</t>
  </si>
  <si>
    <t>G36 昆蟲系</t>
  </si>
  <si>
    <t>G37 動科系</t>
  </si>
  <si>
    <t>G39 土壤系</t>
  </si>
  <si>
    <t>G40 生機系</t>
  </si>
  <si>
    <t>G41 生技所</t>
  </si>
  <si>
    <t>G42 水保系</t>
  </si>
  <si>
    <t>G43 食生系</t>
  </si>
  <si>
    <t>G45 生管所</t>
  </si>
  <si>
    <t>G17 奈米所</t>
  </si>
  <si>
    <t>G18 統計所</t>
  </si>
  <si>
    <t>G51 化學系</t>
  </si>
  <si>
    <t>G53 應數系</t>
  </si>
  <si>
    <t>G54 物理系</t>
  </si>
  <si>
    <t>G56 資工系</t>
  </si>
  <si>
    <t>G30G 國農碩程</t>
  </si>
  <si>
    <t>G541 生物物理(碩士班)</t>
  </si>
  <si>
    <t>G61 機械系</t>
  </si>
  <si>
    <t>G62 土木系</t>
  </si>
  <si>
    <t>G63 環工系</t>
  </si>
  <si>
    <t>G64 電機系</t>
  </si>
  <si>
    <t>G65 化工系</t>
  </si>
  <si>
    <t>G66 材料系</t>
  </si>
  <si>
    <t>G67 精密所</t>
  </si>
  <si>
    <t>G68 醫工所</t>
  </si>
  <si>
    <t>G93 通訊所</t>
  </si>
  <si>
    <t>G94 光電所</t>
  </si>
  <si>
    <t>G22 國政所</t>
  </si>
  <si>
    <t>G24 法律系</t>
  </si>
  <si>
    <t>G82 教研所</t>
  </si>
  <si>
    <t>G91 國務所</t>
  </si>
  <si>
    <t>G19 基資所</t>
  </si>
  <si>
    <t>G52 生科系</t>
  </si>
  <si>
    <t>G55 分生所</t>
  </si>
  <si>
    <t>G58 生化所</t>
  </si>
  <si>
    <t>G59 生醫所</t>
  </si>
  <si>
    <t>D01H醫科學程</t>
  </si>
  <si>
    <t>D80F轉醫學程</t>
  </si>
  <si>
    <t>G38 獸醫系</t>
  </si>
  <si>
    <t>G46 微衛所</t>
  </si>
  <si>
    <t>G47 獸病所</t>
  </si>
  <si>
    <t>D01F組醫學程</t>
  </si>
  <si>
    <t>D01G微基學程</t>
  </si>
  <si>
    <t>工學院</t>
  </si>
  <si>
    <t>農資院</t>
  </si>
  <si>
    <t>管理學院</t>
  </si>
  <si>
    <r>
      <t xml:space="preserve">103學年度 </t>
    </r>
    <r>
      <rPr>
        <sz val="14"/>
        <color indexed="30"/>
        <rFont val="標楷體"/>
        <family val="4"/>
      </rPr>
      <t>大學部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開課數明細表</t>
    </r>
  </si>
  <si>
    <t>C01</t>
  </si>
  <si>
    <t>103學年度學生數(含休學、平均值)</t>
  </si>
  <si>
    <t>103全學年選課人數</t>
  </si>
  <si>
    <t>T類課程占開課數比例%</t>
  </si>
  <si>
    <r>
      <t>C10</t>
    </r>
    <r>
      <rPr>
        <sz val="12"/>
        <rFont val="細明體"/>
        <family val="3"/>
      </rPr>
      <t>文學院</t>
    </r>
  </si>
  <si>
    <t>W11 中國文學系碩士在職專班</t>
  </si>
  <si>
    <t>W13 歷史學系碩士在職專班</t>
  </si>
  <si>
    <t>W15 台灣文學與跨國文化研究所教師碩士在職專班</t>
  </si>
  <si>
    <r>
      <t>C20</t>
    </r>
    <r>
      <rPr>
        <sz val="12"/>
        <rFont val="細明體"/>
        <family val="3"/>
      </rPr>
      <t>管理學院</t>
    </r>
  </si>
  <si>
    <t>W27 高階經理人碩士在職專班</t>
  </si>
  <si>
    <t>W274 高階經理人碩士在職專班兩岸台商組</t>
  </si>
  <si>
    <t>W276 高階經理人中科碩士在職專班事業經營組</t>
  </si>
  <si>
    <t>W29 資訊管理學系碩士在職專班</t>
  </si>
  <si>
    <t>W299 資訊管理學系中等學校教師在職進修資訊管理碩士學位班</t>
  </si>
  <si>
    <t>W44 行銷學系碩士在職專班</t>
  </si>
  <si>
    <r>
      <t>C30</t>
    </r>
    <r>
      <rPr>
        <sz val="12"/>
        <rFont val="細明體"/>
        <family val="3"/>
      </rPr>
      <t>農資學院</t>
    </r>
  </si>
  <si>
    <t>W34 應用經濟學系碩士在職專班</t>
  </si>
  <si>
    <t>W42 水土保持學系碩士在職專班</t>
  </si>
  <si>
    <t>W43 食品暨應用生物科技學系碩士在職專班</t>
  </si>
  <si>
    <t>W85 農業企業經營管理碩士在職專班</t>
  </si>
  <si>
    <r>
      <t>C50</t>
    </r>
    <r>
      <rPr>
        <sz val="12"/>
        <rFont val="細明體"/>
        <family val="3"/>
      </rPr>
      <t>理學院</t>
    </r>
  </si>
  <si>
    <t>W546 物理學系（奈米電子與光電能源）中科碩士在職專班</t>
  </si>
  <si>
    <t>W56 資訊科學與工程學系碩士在職專班</t>
  </si>
  <si>
    <t>W566 資訊科學與工程學系中科碩士在職專班</t>
  </si>
  <si>
    <r>
      <t>C60</t>
    </r>
    <r>
      <rPr>
        <sz val="12"/>
        <rFont val="細明體"/>
        <family val="3"/>
      </rPr>
      <t>工學院</t>
    </r>
  </si>
  <si>
    <t>W61 機械工程學系碩士在職專班</t>
  </si>
  <si>
    <t>W62 土木工程學系碩士在職專班</t>
  </si>
  <si>
    <t>W63 環境工程學系碩士在職專班</t>
  </si>
  <si>
    <t>W64 電機工程學系碩士在職專班</t>
  </si>
  <si>
    <t>W65 化學工程學系碩士在職專班</t>
  </si>
  <si>
    <t>W656 化學工程學系中科碩士在職專班</t>
  </si>
  <si>
    <t>W66 材料科學與工程學系碩士在職專班</t>
  </si>
  <si>
    <t>W676 精密工程研究所中科碩士在職專班</t>
  </si>
  <si>
    <t>W946 光電工程研究所中科碩士在職專班</t>
  </si>
  <si>
    <r>
      <t>C70</t>
    </r>
    <r>
      <rPr>
        <sz val="12"/>
        <rFont val="細明體"/>
        <family val="3"/>
      </rPr>
      <t>法政學院</t>
    </r>
  </si>
  <si>
    <t>W22 國際政治研究所碩士在職專班</t>
  </si>
  <si>
    <t>W24 法律學系碩士在職專班</t>
  </si>
  <si>
    <t>W91 國家政策與公共事務研究所碩士在職專班</t>
  </si>
  <si>
    <r>
      <t>C80</t>
    </r>
    <r>
      <rPr>
        <sz val="12"/>
        <rFont val="細明體"/>
        <family val="3"/>
      </rPr>
      <t>生科學院</t>
    </r>
  </si>
  <si>
    <t>W52 生命科學院碩士在職專班</t>
  </si>
  <si>
    <r>
      <t>103</t>
    </r>
    <r>
      <rPr>
        <b/>
        <sz val="8"/>
        <rFont val="細明體"/>
        <family val="3"/>
      </rPr>
      <t>全學年開設科目數總計</t>
    </r>
  </si>
  <si>
    <t>產業研發碩士在職專班</t>
  </si>
  <si>
    <r>
      <t>R67 </t>
    </r>
    <r>
      <rPr>
        <sz val="12"/>
        <rFont val="細明體"/>
        <family val="3"/>
      </rPr>
      <t>精密工程研究所LED產業碩士專班</t>
    </r>
  </si>
  <si>
    <t>W540 應用數學系中等學校教師在職進修數學教學碩士學位班</t>
  </si>
  <si>
    <r>
      <t>W53 </t>
    </r>
    <r>
      <rPr>
        <sz val="12"/>
        <rFont val="細明體"/>
        <family val="3"/>
      </rPr>
      <t>應用數學系碩士在職專班</t>
    </r>
  </si>
  <si>
    <t>103學年度碩士學生數(含休學、平均值)</t>
  </si>
  <si>
    <t>103學年度博士學生數(含休學、平均值)</t>
  </si>
  <si>
    <t>%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</si>
</sst>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_);[Red]\(0.0\)"/>
    <numFmt numFmtId="178" formatCode="0.0%"/>
    <numFmt numFmtId="179" formatCode="#,##0.0_);[Red]\(#,##0.0\)"/>
    <numFmt numFmtId="180" formatCode="0_);\(0\)"/>
    <numFmt numFmtId="181" formatCode="[$-404]AM/PM\ hh:mm:ss"/>
    <numFmt numFmtId="182" formatCode="000"/>
    <numFmt numFmtId="183" formatCode="0_ "/>
    <numFmt numFmtId="184" formatCode="0_);[Red]\(0\)"/>
  </numFmts>
  <fonts count="8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b/>
      <sz val="14"/>
      <color indexed="8"/>
      <name val="新細明體"/>
      <family val="1"/>
    </font>
    <font>
      <b/>
      <sz val="14"/>
      <color indexed="10"/>
      <name val="新細明體"/>
      <family val="1"/>
    </font>
    <font>
      <b/>
      <sz val="8"/>
      <name val="細明體"/>
      <family val="3"/>
    </font>
    <font>
      <b/>
      <sz val="8"/>
      <name val="Albany WT TC"/>
      <family val="2"/>
    </font>
    <font>
      <b/>
      <sz val="12"/>
      <color indexed="10"/>
      <name val="新細明體"/>
      <family val="1"/>
    </font>
    <font>
      <b/>
      <sz val="8"/>
      <name val="新細明體"/>
      <family val="1"/>
    </font>
    <font>
      <sz val="14"/>
      <color indexed="8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4"/>
      <color indexed="10"/>
      <name val="標楷體"/>
      <family val="4"/>
    </font>
    <font>
      <b/>
      <sz val="14"/>
      <color indexed="8"/>
      <name val="標楷體"/>
      <family val="4"/>
    </font>
    <font>
      <b/>
      <sz val="8"/>
      <name val="標楷體"/>
      <family val="4"/>
    </font>
    <font>
      <sz val="14"/>
      <color indexed="30"/>
      <name val="標楷體"/>
      <family val="4"/>
    </font>
    <font>
      <b/>
      <sz val="12"/>
      <name val="細明體"/>
      <family val="3"/>
    </font>
    <font>
      <sz val="12"/>
      <name val="Albany WT TC"/>
      <family val="2"/>
    </font>
    <font>
      <sz val="12"/>
      <name val="Sөũ"/>
      <family val="2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0"/>
      <color indexed="8"/>
      <name val="新細明體"/>
      <family val="1"/>
    </font>
    <font>
      <b/>
      <sz val="12"/>
      <color indexed="3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12"/>
      <name val="標楷體"/>
      <family val="4"/>
    </font>
    <font>
      <b/>
      <sz val="10"/>
      <color indexed="12"/>
      <name val="標楷體"/>
      <family val="4"/>
    </font>
    <font>
      <b/>
      <sz val="12"/>
      <color indexed="12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b/>
      <sz val="12"/>
      <color rgb="FF0000FF"/>
      <name val="新細明體"/>
      <family val="1"/>
    </font>
    <font>
      <sz val="12"/>
      <name val="Calibri"/>
      <family val="1"/>
    </font>
    <font>
      <sz val="10"/>
      <color theme="1"/>
      <name val="Calibri"/>
      <family val="1"/>
    </font>
    <font>
      <b/>
      <sz val="12"/>
      <color rgb="FF0070C0"/>
      <name val="新細明體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標楷體"/>
      <family val="4"/>
    </font>
    <font>
      <sz val="12"/>
      <color rgb="FF0000FF"/>
      <name val="標楷體"/>
      <family val="4"/>
    </font>
    <font>
      <b/>
      <sz val="10"/>
      <color rgb="FF0000FF"/>
      <name val="標楷體"/>
      <family val="4"/>
    </font>
    <font>
      <b/>
      <sz val="12"/>
      <color rgb="FF0000FF"/>
      <name val="標楷體"/>
      <family val="4"/>
    </font>
    <font>
      <b/>
      <sz val="14"/>
      <color theme="1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 style="thin"/>
      <right style="thin">
        <color indexed="9"/>
      </right>
      <top style="thin"/>
      <bottom/>
    </border>
    <border>
      <left style="thin"/>
      <right/>
      <top/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1" fillId="0" borderId="0" applyFont="0" applyFill="0" applyBorder="0" applyAlignment="0" applyProtection="0"/>
    <xf numFmtId="0" fontId="5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382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>
      <alignment vertical="top" wrapText="1"/>
    </xf>
    <xf numFmtId="176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/>
    </xf>
    <xf numFmtId="176" fontId="0" fillId="33" borderId="13" xfId="0" applyNumberFormat="1" applyFill="1" applyBorder="1" applyAlignment="1">
      <alignment vertical="top" wrapText="1"/>
    </xf>
    <xf numFmtId="176" fontId="0" fillId="33" borderId="14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176" fontId="6" fillId="33" borderId="18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right" vertical="center" wrapText="1"/>
    </xf>
    <xf numFmtId="176" fontId="3" fillId="34" borderId="21" xfId="0" applyNumberFormat="1" applyFont="1" applyFill="1" applyBorder="1" applyAlignment="1">
      <alignment horizontal="right" vertical="center" wrapText="1"/>
    </xf>
    <xf numFmtId="176" fontId="3" fillId="34" borderId="2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0" fontId="0" fillId="33" borderId="22" xfId="0" applyFill="1" applyBorder="1" applyAlignment="1">
      <alignment horizontal="left" vertical="top" wrapText="1"/>
    </xf>
    <xf numFmtId="176" fontId="0" fillId="33" borderId="23" xfId="0" applyNumberFormat="1" applyFill="1" applyBorder="1" applyAlignment="1">
      <alignment horizontal="right" vertical="top" wrapText="1"/>
    </xf>
    <xf numFmtId="176" fontId="4" fillId="33" borderId="14" xfId="0" applyNumberFormat="1" applyFont="1" applyFill="1" applyBorder="1" applyAlignment="1">
      <alignment horizontal="right" vertical="top" wrapText="1"/>
    </xf>
    <xf numFmtId="0" fontId="0" fillId="33" borderId="24" xfId="0" applyFill="1" applyBorder="1" applyAlignment="1">
      <alignment vertical="top" wrapText="1"/>
    </xf>
    <xf numFmtId="176" fontId="0" fillId="33" borderId="25" xfId="0" applyNumberFormat="1" applyFill="1" applyBorder="1" applyAlignment="1">
      <alignment horizontal="right" vertical="top" wrapText="1"/>
    </xf>
    <xf numFmtId="176" fontId="4" fillId="33" borderId="13" xfId="0" applyNumberFormat="1" applyFont="1" applyFill="1" applyBorder="1" applyAlignment="1">
      <alignment horizontal="right" vertical="top" wrapText="1"/>
    </xf>
    <xf numFmtId="176" fontId="0" fillId="33" borderId="26" xfId="0" applyNumberFormat="1" applyFill="1" applyBorder="1" applyAlignment="1">
      <alignment horizontal="right" vertical="top" wrapText="1"/>
    </xf>
    <xf numFmtId="176" fontId="4" fillId="33" borderId="18" xfId="0" applyNumberFormat="1" applyFont="1" applyFill="1" applyBorder="1" applyAlignment="1">
      <alignment horizontal="right" vertical="top" wrapText="1"/>
    </xf>
    <xf numFmtId="0" fontId="0" fillId="33" borderId="17" xfId="0" applyFill="1" applyBorder="1" applyAlignment="1">
      <alignment vertical="top" wrapText="1"/>
    </xf>
    <xf numFmtId="0" fontId="3" fillId="35" borderId="20" xfId="0" applyFont="1" applyFill="1" applyBorder="1" applyAlignment="1">
      <alignment horizontal="right" vertical="top" wrapText="1"/>
    </xf>
    <xf numFmtId="176" fontId="3" fillId="35" borderId="18" xfId="0" applyNumberFormat="1" applyFont="1" applyFill="1" applyBorder="1" applyAlignment="1">
      <alignment horizontal="right" vertical="top" wrapText="1"/>
    </xf>
    <xf numFmtId="176" fontId="3" fillId="35" borderId="21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horizontal="left" vertical="top" wrapText="1"/>
    </xf>
    <xf numFmtId="176" fontId="0" fillId="33" borderId="28" xfId="0" applyNumberFormat="1" applyFill="1" applyBorder="1" applyAlignment="1">
      <alignment horizontal="right" vertical="top" wrapText="1"/>
    </xf>
    <xf numFmtId="176" fontId="3" fillId="35" borderId="21" xfId="0" applyNumberFormat="1" applyFont="1" applyFill="1" applyBorder="1" applyAlignment="1">
      <alignment horizontal="right" vertical="top" wrapText="1"/>
    </xf>
    <xf numFmtId="176" fontId="3" fillId="35" borderId="20" xfId="0" applyNumberFormat="1" applyFont="1" applyFill="1" applyBorder="1" applyAlignment="1">
      <alignment horizontal="right" vertical="top" wrapText="1"/>
    </xf>
    <xf numFmtId="0" fontId="3" fillId="33" borderId="20" xfId="0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3" fillId="35" borderId="13" xfId="0" applyNumberFormat="1" applyFont="1" applyFill="1" applyBorder="1" applyAlignment="1">
      <alignment horizontal="right" vertical="top" wrapText="1"/>
    </xf>
    <xf numFmtId="176" fontId="3" fillId="35" borderId="12" xfId="0" applyNumberFormat="1" applyFont="1" applyFill="1" applyBorder="1" applyAlignment="1">
      <alignment horizontal="right" vertical="top" wrapText="1"/>
    </xf>
    <xf numFmtId="176" fontId="4" fillId="33" borderId="15" xfId="0" applyNumberFormat="1" applyFont="1" applyFill="1" applyBorder="1" applyAlignment="1">
      <alignment horizontal="right" vertical="top" wrapText="1"/>
    </xf>
    <xf numFmtId="176" fontId="4" fillId="33" borderId="12" xfId="0" applyNumberFormat="1" applyFont="1" applyFill="1" applyBorder="1" applyAlignment="1">
      <alignment horizontal="righ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16" xfId="0" applyFill="1" applyBorder="1" applyAlignment="1">
      <alignment vertical="center"/>
    </xf>
    <xf numFmtId="176" fontId="3" fillId="35" borderId="20" xfId="0" applyNumberFormat="1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vertical="center"/>
    </xf>
    <xf numFmtId="176" fontId="0" fillId="33" borderId="0" xfId="0" applyNumberFormat="1" applyFill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vertical="center"/>
    </xf>
    <xf numFmtId="176" fontId="0" fillId="33" borderId="0" xfId="0" applyNumberFormat="1" applyFill="1" applyBorder="1" applyAlignment="1">
      <alignment horizontal="center" vertical="center" wrapText="1"/>
    </xf>
    <xf numFmtId="179" fontId="0" fillId="33" borderId="0" xfId="0" applyNumberFormat="1" applyFill="1" applyBorder="1" applyAlignment="1">
      <alignment horizontal="center" vertical="center" wrapText="1"/>
    </xf>
    <xf numFmtId="176" fontId="0" fillId="33" borderId="0" xfId="0" applyNumberForma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76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horizontal="center" vertical="center"/>
    </xf>
    <xf numFmtId="176" fontId="4" fillId="36" borderId="18" xfId="0" applyNumberFormat="1" applyFont="1" applyFill="1" applyBorder="1" applyAlignment="1">
      <alignment horizontal="right" vertical="top" wrapText="1"/>
    </xf>
    <xf numFmtId="176" fontId="4" fillId="36" borderId="21" xfId="0" applyNumberFormat="1" applyFont="1" applyFill="1" applyBorder="1" applyAlignment="1">
      <alignment horizontal="right" vertical="top" wrapText="1"/>
    </xf>
    <xf numFmtId="176" fontId="4" fillId="36" borderId="13" xfId="0" applyNumberFormat="1" applyFont="1" applyFill="1" applyBorder="1" applyAlignment="1">
      <alignment horizontal="right" vertical="top" wrapText="1"/>
    </xf>
    <xf numFmtId="176" fontId="3" fillId="35" borderId="17" xfId="0" applyNumberFormat="1" applyFont="1" applyFill="1" applyBorder="1" applyAlignment="1">
      <alignment horizontal="right" vertical="top" wrapText="1"/>
    </xf>
    <xf numFmtId="0" fontId="0" fillId="33" borderId="11" xfId="0" applyFill="1" applyBorder="1" applyAlignment="1">
      <alignment vertical="top"/>
    </xf>
    <xf numFmtId="0" fontId="0" fillId="33" borderId="14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176" fontId="0" fillId="33" borderId="33" xfId="0" applyNumberFormat="1" applyFill="1" applyBorder="1" applyAlignment="1">
      <alignment horizontal="right" vertical="top" wrapText="1"/>
    </xf>
    <xf numFmtId="176" fontId="3" fillId="37" borderId="34" xfId="0" applyNumberFormat="1" applyFont="1" applyFill="1" applyBorder="1" applyAlignment="1">
      <alignment horizontal="center" wrapText="1"/>
    </xf>
    <xf numFmtId="177" fontId="6" fillId="37" borderId="20" xfId="0" applyNumberFormat="1" applyFont="1" applyFill="1" applyBorder="1" applyAlignment="1">
      <alignment wrapText="1"/>
    </xf>
    <xf numFmtId="178" fontId="4" fillId="37" borderId="15" xfId="0" applyNumberFormat="1" applyFont="1" applyFill="1" applyBorder="1" applyAlignment="1">
      <alignment horizontal="right" vertical="center" wrapText="1"/>
    </xf>
    <xf numFmtId="176" fontId="4" fillId="37" borderId="24" xfId="0" applyNumberFormat="1" applyFont="1" applyFill="1" applyBorder="1" applyAlignment="1">
      <alignment horizontal="right" vertical="top" wrapText="1"/>
    </xf>
    <xf numFmtId="178" fontId="4" fillId="37" borderId="12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1" xfId="0" applyFill="1" applyBorder="1" applyAlignment="1">
      <alignment vertical="center" wrapText="1"/>
    </xf>
    <xf numFmtId="10" fontId="0" fillId="37" borderId="21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9" fontId="0" fillId="37" borderId="21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7" borderId="40" xfId="0" applyFill="1" applyBorder="1" applyAlignment="1">
      <alignment vertical="center"/>
    </xf>
    <xf numFmtId="10" fontId="0" fillId="37" borderId="40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8" fillId="0" borderId="0" xfId="0" applyFont="1" applyAlignment="1">
      <alignment vertical="center"/>
    </xf>
    <xf numFmtId="0" fontId="0" fillId="33" borderId="21" xfId="0" applyFill="1" applyBorder="1" applyAlignment="1">
      <alignment vertical="top" wrapText="1"/>
    </xf>
    <xf numFmtId="0" fontId="0" fillId="38" borderId="21" xfId="0" applyFill="1" applyBorder="1" applyAlignment="1">
      <alignment vertical="top" wrapText="1"/>
    </xf>
    <xf numFmtId="176" fontId="3" fillId="38" borderId="21" xfId="0" applyNumberFormat="1" applyFont="1" applyFill="1" applyBorder="1" applyAlignment="1">
      <alignment horizontal="right" vertical="center" wrapText="1"/>
    </xf>
    <xf numFmtId="176" fontId="3" fillId="38" borderId="21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/>
    </xf>
    <xf numFmtId="176" fontId="0" fillId="33" borderId="12" xfId="0" applyNumberForma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top" wrapText="1"/>
    </xf>
    <xf numFmtId="176" fontId="6" fillId="37" borderId="44" xfId="0" applyNumberFormat="1" applyFont="1" applyFill="1" applyBorder="1" applyAlignment="1">
      <alignment horizontal="center" wrapText="1"/>
    </xf>
    <xf numFmtId="176" fontId="5" fillId="33" borderId="12" xfId="0" applyNumberFormat="1" applyFont="1" applyFill="1" applyBorder="1" applyAlignment="1">
      <alignment vertical="top" wrapText="1"/>
    </xf>
    <xf numFmtId="176" fontId="5" fillId="33" borderId="13" xfId="0" applyNumberFormat="1" applyFont="1" applyFill="1" applyBorder="1" applyAlignment="1">
      <alignment vertical="top" wrapText="1"/>
    </xf>
    <xf numFmtId="178" fontId="4" fillId="37" borderId="21" xfId="0" applyNumberFormat="1" applyFont="1" applyFill="1" applyBorder="1" applyAlignment="1">
      <alignment horizontal="right" vertical="center" wrapText="1"/>
    </xf>
    <xf numFmtId="176" fontId="3" fillId="34" borderId="34" xfId="0" applyNumberFormat="1" applyFont="1" applyFill="1" applyBorder="1" applyAlignment="1">
      <alignment horizontal="right" vertical="center" wrapText="1"/>
    </xf>
    <xf numFmtId="176" fontId="69" fillId="36" borderId="21" xfId="0" applyNumberFormat="1" applyFont="1" applyFill="1" applyBorder="1" applyAlignment="1">
      <alignment horizontal="right" vertical="center" wrapText="1"/>
    </xf>
    <xf numFmtId="0" fontId="0" fillId="33" borderId="45" xfId="0" applyFill="1" applyBorder="1" applyAlignment="1">
      <alignment horizontal="left" vertical="top" wrapText="1"/>
    </xf>
    <xf numFmtId="176" fontId="4" fillId="33" borderId="17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horizontal="right" vertical="top" wrapText="1"/>
    </xf>
    <xf numFmtId="176" fontId="4" fillId="0" borderId="15" xfId="0" applyNumberFormat="1" applyFont="1" applyFill="1" applyBorder="1" applyAlignment="1">
      <alignment horizontal="right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top" wrapText="1"/>
    </xf>
    <xf numFmtId="0" fontId="3" fillId="38" borderId="2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4" fillId="33" borderId="2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176" fontId="4" fillId="0" borderId="13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38" borderId="2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/>
    </xf>
    <xf numFmtId="0" fontId="7" fillId="33" borderId="30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70" fillId="0" borderId="30" xfId="0" applyFont="1" applyFill="1" applyBorder="1" applyAlignment="1">
      <alignment horizontal="left" vertical="top" wrapText="1"/>
    </xf>
    <xf numFmtId="176" fontId="70" fillId="0" borderId="25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30" xfId="0" applyFill="1" applyBorder="1" applyAlignment="1">
      <alignment horizontal="left" vertical="top" wrapText="1"/>
    </xf>
    <xf numFmtId="176" fontId="0" fillId="0" borderId="25" xfId="0" applyNumberFormat="1" applyFill="1" applyBorder="1" applyAlignment="1">
      <alignment horizontal="right" vertical="top" wrapText="1"/>
    </xf>
    <xf numFmtId="0" fontId="4" fillId="33" borderId="45" xfId="0" applyFont="1" applyFill="1" applyBorder="1" applyAlignment="1">
      <alignment horizontal="left" vertical="top" wrapText="1"/>
    </xf>
    <xf numFmtId="0" fontId="71" fillId="33" borderId="30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right" vertical="top" wrapText="1"/>
    </xf>
    <xf numFmtId="176" fontId="3" fillId="35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horizontal="left" vertical="top" wrapText="1"/>
    </xf>
    <xf numFmtId="179" fontId="0" fillId="33" borderId="0" xfId="0" applyNumberFormat="1" applyFill="1" applyAlignment="1">
      <alignment vertical="top"/>
    </xf>
    <xf numFmtId="0" fontId="0" fillId="33" borderId="0" xfId="0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33" borderId="0" xfId="0" applyNumberFormat="1" applyFill="1" applyBorder="1" applyAlignment="1">
      <alignment horizontal="center" vertical="center"/>
    </xf>
    <xf numFmtId="179" fontId="0" fillId="33" borderId="0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right" vertical="top" wrapText="1"/>
    </xf>
    <xf numFmtId="0" fontId="68" fillId="33" borderId="0" xfId="0" applyFont="1" applyFill="1" applyAlignment="1">
      <alignment vertical="center"/>
    </xf>
    <xf numFmtId="178" fontId="0" fillId="33" borderId="0" xfId="0" applyNumberFormat="1" applyFill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14" xfId="0" applyFill="1" applyBorder="1" applyAlignment="1">
      <alignment vertical="top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76" fontId="13" fillId="37" borderId="19" xfId="0" applyNumberFormat="1" applyFont="1" applyFill="1" applyBorder="1" applyAlignment="1">
      <alignment horizontal="center" vertical="center" wrapText="1"/>
    </xf>
    <xf numFmtId="176" fontId="13" fillId="37" borderId="34" xfId="0" applyNumberFormat="1" applyFont="1" applyFill="1" applyBorder="1" applyAlignment="1">
      <alignment horizontal="center" vertical="center" wrapText="1"/>
    </xf>
    <xf numFmtId="176" fontId="13" fillId="33" borderId="18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right" vertical="center" wrapText="1"/>
    </xf>
    <xf numFmtId="176" fontId="3" fillId="29" borderId="19" xfId="0" applyNumberFormat="1" applyFont="1" applyFill="1" applyBorder="1" applyAlignment="1">
      <alignment horizontal="right" vertical="center" wrapText="1"/>
    </xf>
    <xf numFmtId="176" fontId="3" fillId="37" borderId="19" xfId="0" applyNumberFormat="1" applyFont="1" applyFill="1" applyBorder="1" applyAlignment="1">
      <alignment horizontal="right" vertical="center" wrapText="1"/>
    </xf>
    <xf numFmtId="176" fontId="72" fillId="37" borderId="19" xfId="0" applyNumberFormat="1" applyFont="1" applyFill="1" applyBorder="1" applyAlignment="1">
      <alignment horizontal="right" vertical="center" wrapText="1"/>
    </xf>
    <xf numFmtId="178" fontId="3" fillId="37" borderId="21" xfId="0" applyNumberFormat="1" applyFont="1" applyFill="1" applyBorder="1" applyAlignment="1">
      <alignment horizontal="right" vertical="center" wrapText="1"/>
    </xf>
    <xf numFmtId="176" fontId="3" fillId="29" borderId="21" xfId="0" applyNumberFormat="1" applyFont="1" applyFill="1" applyBorder="1" applyAlignment="1">
      <alignment horizontal="right" vertical="center" wrapText="1"/>
    </xf>
    <xf numFmtId="0" fontId="3" fillId="29" borderId="18" xfId="0" applyFont="1" applyFill="1" applyBorder="1" applyAlignment="1">
      <alignment vertical="center" wrapText="1"/>
    </xf>
    <xf numFmtId="176" fontId="72" fillId="29" borderId="19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center" wrapText="1"/>
    </xf>
    <xf numFmtId="0" fontId="3" fillId="38" borderId="2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 vertical="top" wrapText="1"/>
    </xf>
    <xf numFmtId="0" fontId="3" fillId="35" borderId="12" xfId="0" applyFont="1" applyFill="1" applyBorder="1" applyAlignment="1">
      <alignment horizontal="right" vertical="top" wrapText="1"/>
    </xf>
    <xf numFmtId="176" fontId="3" fillId="37" borderId="24" xfId="0" applyNumberFormat="1" applyFont="1" applyFill="1" applyBorder="1" applyAlignment="1">
      <alignment horizontal="right" vertical="top" wrapText="1"/>
    </xf>
    <xf numFmtId="178" fontId="3" fillId="37" borderId="46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vertical="top" wrapText="1"/>
    </xf>
    <xf numFmtId="176" fontId="3" fillId="36" borderId="13" xfId="0" applyNumberFormat="1" applyFont="1" applyFill="1" applyBorder="1" applyAlignment="1">
      <alignment horizontal="right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right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right" vertical="top" wrapText="1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right" vertical="top" wrapText="1"/>
    </xf>
    <xf numFmtId="0" fontId="0" fillId="33" borderId="50" xfId="0" applyFill="1" applyBorder="1" applyAlignment="1">
      <alignment horizontal="right" vertical="top" wrapText="1"/>
    </xf>
    <xf numFmtId="176" fontId="0" fillId="33" borderId="21" xfId="0" applyNumberFormat="1" applyFill="1" applyBorder="1" applyAlignment="1">
      <alignment horizontal="right" vertical="top" wrapText="1"/>
    </xf>
    <xf numFmtId="176" fontId="0" fillId="37" borderId="51" xfId="0" applyNumberFormat="1" applyFill="1" applyBorder="1" applyAlignment="1">
      <alignment horizontal="right" vertical="top" wrapText="1"/>
    </xf>
    <xf numFmtId="0" fontId="0" fillId="35" borderId="12" xfId="0" applyFill="1" applyBorder="1" applyAlignment="1">
      <alignment horizontal="right" vertical="top" wrapText="1"/>
    </xf>
    <xf numFmtId="176" fontId="0" fillId="35" borderId="13" xfId="0" applyNumberFormat="1" applyFill="1" applyBorder="1" applyAlignment="1">
      <alignment horizontal="right" vertical="top" wrapText="1"/>
    </xf>
    <xf numFmtId="176" fontId="0" fillId="35" borderId="0" xfId="0" applyNumberFormat="1" applyFill="1" applyBorder="1" applyAlignment="1">
      <alignment horizontal="right" vertical="top" wrapText="1"/>
    </xf>
    <xf numFmtId="176" fontId="54" fillId="38" borderId="21" xfId="0" applyNumberFormat="1" applyFont="1" applyFill="1" applyBorder="1" applyAlignment="1">
      <alignment horizontal="right" vertical="top" wrapText="1"/>
    </xf>
    <xf numFmtId="176" fontId="0" fillId="36" borderId="24" xfId="0" applyNumberFormat="1" applyFill="1" applyBorder="1" applyAlignment="1">
      <alignment horizontal="righ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right" vertical="top" wrapText="1"/>
    </xf>
    <xf numFmtId="0" fontId="0" fillId="33" borderId="18" xfId="0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center" vertical="center"/>
    </xf>
    <xf numFmtId="176" fontId="3" fillId="37" borderId="21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horizontal="right" vertical="center"/>
    </xf>
    <xf numFmtId="178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horizontal="center" vertical="center" wrapText="1"/>
    </xf>
    <xf numFmtId="178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4" fillId="39" borderId="24" xfId="0" applyNumberFormat="1" applyFont="1" applyFill="1" applyBorder="1" applyAlignment="1">
      <alignment horizontal="right" vertical="top" wrapText="1"/>
    </xf>
    <xf numFmtId="176" fontId="4" fillId="39" borderId="11" xfId="0" applyNumberFormat="1" applyFont="1" applyFill="1" applyBorder="1" applyAlignment="1">
      <alignment horizontal="right" vertical="center" wrapText="1"/>
    </xf>
    <xf numFmtId="176" fontId="0" fillId="39" borderId="22" xfId="0" applyNumberFormat="1" applyFill="1" applyBorder="1" applyAlignment="1">
      <alignment horizontal="right" vertical="top" wrapText="1"/>
    </xf>
    <xf numFmtId="176" fontId="0" fillId="39" borderId="51" xfId="0" applyNumberForma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16" fillId="7" borderId="20" xfId="0" applyFont="1" applyFill="1" applyBorder="1" applyAlignment="1">
      <alignment horizontal="right" vertical="top" wrapText="1"/>
    </xf>
    <xf numFmtId="0" fontId="16" fillId="7" borderId="21" xfId="0" applyFont="1" applyFill="1" applyBorder="1" applyAlignment="1">
      <alignment horizontal="right" vertical="top" wrapText="1"/>
    </xf>
    <xf numFmtId="178" fontId="17" fillId="7" borderId="21" xfId="0" applyNumberFormat="1" applyFont="1" applyFill="1" applyBorder="1" applyAlignment="1">
      <alignment horizontal="right" vertical="center" wrapText="1"/>
    </xf>
    <xf numFmtId="176" fontId="17" fillId="0" borderId="14" xfId="0" applyNumberFormat="1" applyFont="1" applyFill="1" applyBorder="1" applyAlignment="1">
      <alignment horizontal="right" vertical="center" wrapText="1"/>
    </xf>
    <xf numFmtId="176" fontId="17" fillId="0" borderId="13" xfId="0" applyNumberFormat="1" applyFont="1" applyFill="1" applyBorder="1" applyAlignment="1">
      <alignment horizontal="right" vertical="center" wrapText="1"/>
    </xf>
    <xf numFmtId="0" fontId="73" fillId="0" borderId="13" xfId="0" applyFont="1" applyFill="1" applyBorder="1" applyAlignment="1">
      <alignment vertical="top" wrapText="1"/>
    </xf>
    <xf numFmtId="176" fontId="73" fillId="0" borderId="13" xfId="0" applyNumberFormat="1" applyFont="1" applyFill="1" applyBorder="1" applyAlignment="1">
      <alignment horizontal="right" vertical="top" wrapText="1"/>
    </xf>
    <xf numFmtId="0" fontId="73" fillId="0" borderId="12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vertical="top"/>
    </xf>
    <xf numFmtId="0" fontId="73" fillId="0" borderId="0" xfId="0" applyFont="1" applyFill="1" applyAlignment="1">
      <alignment vertical="top"/>
    </xf>
    <xf numFmtId="176" fontId="17" fillId="0" borderId="18" xfId="0" applyNumberFormat="1" applyFont="1" applyFill="1" applyBorder="1" applyAlignment="1">
      <alignment horizontal="right" vertical="center" wrapText="1"/>
    </xf>
    <xf numFmtId="176" fontId="17" fillId="0" borderId="13" xfId="0" applyNumberFormat="1" applyFont="1" applyFill="1" applyBorder="1" applyAlignment="1">
      <alignment horizontal="right" vertical="top" wrapText="1"/>
    </xf>
    <xf numFmtId="176" fontId="17" fillId="0" borderId="14" xfId="0" applyNumberFormat="1" applyFont="1" applyFill="1" applyBorder="1" applyAlignment="1">
      <alignment horizontal="right" vertical="top" wrapText="1"/>
    </xf>
    <xf numFmtId="176" fontId="17" fillId="0" borderId="15" xfId="0" applyNumberFormat="1" applyFont="1" applyFill="1" applyBorder="1" applyAlignment="1">
      <alignment horizontal="right" vertical="top" wrapText="1"/>
    </xf>
    <xf numFmtId="176" fontId="16" fillId="0" borderId="14" xfId="0" applyNumberFormat="1" applyFont="1" applyFill="1" applyBorder="1" applyAlignment="1">
      <alignment horizontal="right" vertical="center" wrapText="1"/>
    </xf>
    <xf numFmtId="176" fontId="17" fillId="0" borderId="12" xfId="0" applyNumberFormat="1" applyFont="1" applyFill="1" applyBorder="1" applyAlignment="1">
      <alignment horizontal="right" vertical="top" wrapText="1"/>
    </xf>
    <xf numFmtId="176" fontId="17" fillId="0" borderId="25" xfId="0" applyNumberFormat="1" applyFont="1" applyFill="1" applyBorder="1" applyAlignment="1">
      <alignment horizontal="right" vertical="top" wrapText="1"/>
    </xf>
    <xf numFmtId="176" fontId="73" fillId="0" borderId="25" xfId="0" applyNumberFormat="1" applyFont="1" applyFill="1" applyBorder="1" applyAlignment="1">
      <alignment horizontal="right" vertical="top" wrapText="1"/>
    </xf>
    <xf numFmtId="0" fontId="16" fillId="7" borderId="20" xfId="0" applyFont="1" applyFill="1" applyBorder="1" applyAlignment="1">
      <alignment horizontal="right" vertical="center" wrapText="1"/>
    </xf>
    <xf numFmtId="176" fontId="16" fillId="7" borderId="21" xfId="0" applyNumberFormat="1" applyFont="1" applyFill="1" applyBorder="1" applyAlignment="1">
      <alignment horizontal="right" vertical="center" wrapText="1"/>
    </xf>
    <xf numFmtId="178" fontId="17" fillId="0" borderId="21" xfId="0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right" vertical="center" wrapText="1"/>
    </xf>
    <xf numFmtId="0" fontId="73" fillId="7" borderId="21" xfId="0" applyFont="1" applyFill="1" applyBorder="1" applyAlignment="1">
      <alignment vertical="top" wrapText="1"/>
    </xf>
    <xf numFmtId="0" fontId="73" fillId="7" borderId="21" xfId="0" applyFont="1" applyFill="1" applyBorder="1" applyAlignment="1">
      <alignment vertical="center"/>
    </xf>
    <xf numFmtId="176" fontId="17" fillId="0" borderId="21" xfId="0" applyNumberFormat="1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vertical="top"/>
    </xf>
    <xf numFmtId="0" fontId="73" fillId="0" borderId="15" xfId="0" applyFont="1" applyFill="1" applyBorder="1" applyAlignment="1">
      <alignment vertical="top" wrapText="1"/>
    </xf>
    <xf numFmtId="0" fontId="16" fillId="0" borderId="0" xfId="0" applyFont="1" applyFill="1" applyAlignment="1">
      <alignment vertical="center"/>
    </xf>
    <xf numFmtId="0" fontId="73" fillId="0" borderId="23" xfId="0" applyFont="1" applyFill="1" applyBorder="1" applyAlignment="1">
      <alignment horizontal="left" vertical="top" wrapText="1"/>
    </xf>
    <xf numFmtId="176" fontId="17" fillId="0" borderId="21" xfId="0" applyNumberFormat="1" applyFont="1" applyFill="1" applyBorder="1" applyAlignment="1">
      <alignment horizontal="right" vertical="top" wrapText="1"/>
    </xf>
    <xf numFmtId="176" fontId="73" fillId="0" borderId="23" xfId="0" applyNumberFormat="1" applyFont="1" applyFill="1" applyBorder="1" applyAlignment="1">
      <alignment horizontal="right" vertical="top" wrapText="1"/>
    </xf>
    <xf numFmtId="176" fontId="17" fillId="0" borderId="18" xfId="0" applyNumberFormat="1" applyFont="1" applyFill="1" applyBorder="1" applyAlignment="1">
      <alignment horizontal="right" vertical="top" wrapText="1"/>
    </xf>
    <xf numFmtId="176" fontId="73" fillId="0" borderId="26" xfId="0" applyNumberFormat="1" applyFont="1" applyFill="1" applyBorder="1" applyAlignment="1">
      <alignment horizontal="right" vertical="top" wrapText="1"/>
    </xf>
    <xf numFmtId="0" fontId="73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73" fillId="0" borderId="33" xfId="0" applyFont="1" applyFill="1" applyBorder="1" applyAlignment="1">
      <alignment horizontal="left" vertical="top" wrapText="1"/>
    </xf>
    <xf numFmtId="176" fontId="73" fillId="0" borderId="28" xfId="0" applyNumberFormat="1" applyFont="1" applyFill="1" applyBorder="1" applyAlignment="1">
      <alignment horizontal="right" vertical="top" wrapText="1"/>
    </xf>
    <xf numFmtId="0" fontId="73" fillId="0" borderId="1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center"/>
    </xf>
    <xf numFmtId="0" fontId="73" fillId="0" borderId="14" xfId="0" applyFont="1" applyFill="1" applyBorder="1" applyAlignment="1">
      <alignment vertical="top"/>
    </xf>
    <xf numFmtId="176" fontId="73" fillId="0" borderId="14" xfId="0" applyNumberFormat="1" applyFont="1" applyFill="1" applyBorder="1" applyAlignment="1">
      <alignment vertical="top"/>
    </xf>
    <xf numFmtId="176" fontId="73" fillId="0" borderId="21" xfId="0" applyNumberFormat="1" applyFont="1" applyFill="1" applyBorder="1" applyAlignment="1">
      <alignment vertical="top"/>
    </xf>
    <xf numFmtId="176" fontId="73" fillId="0" borderId="13" xfId="0" applyNumberFormat="1" applyFont="1" applyFill="1" applyBorder="1" applyAlignment="1">
      <alignment vertical="top"/>
    </xf>
    <xf numFmtId="176" fontId="73" fillId="0" borderId="18" xfId="0" applyNumberFormat="1" applyFont="1" applyFill="1" applyBorder="1" applyAlignment="1">
      <alignment vertical="top"/>
    </xf>
    <xf numFmtId="0" fontId="73" fillId="0" borderId="0" xfId="0" applyFont="1" applyFill="1" applyAlignment="1">
      <alignment vertical="center"/>
    </xf>
    <xf numFmtId="176" fontId="73" fillId="0" borderId="0" xfId="0" applyNumberFormat="1" applyFont="1" applyFill="1" applyAlignment="1">
      <alignment horizontal="center" vertical="center"/>
    </xf>
    <xf numFmtId="179" fontId="73" fillId="0" borderId="0" xfId="0" applyNumberFormat="1" applyFont="1" applyFill="1" applyAlignment="1">
      <alignment horizontal="center" vertical="center"/>
    </xf>
    <xf numFmtId="176" fontId="73" fillId="0" borderId="10" xfId="0" applyNumberFormat="1" applyFont="1" applyFill="1" applyBorder="1" applyAlignment="1">
      <alignment horizontal="center" vertical="top" wrapText="1"/>
    </xf>
    <xf numFmtId="176" fontId="17" fillId="0" borderId="17" xfId="0" applyNumberFormat="1" applyFont="1" applyFill="1" applyBorder="1" applyAlignment="1">
      <alignment horizontal="right" vertical="top" wrapText="1"/>
    </xf>
    <xf numFmtId="176" fontId="73" fillId="0" borderId="33" xfId="0" applyNumberFormat="1" applyFont="1" applyFill="1" applyBorder="1" applyAlignment="1">
      <alignment horizontal="right" vertical="top" wrapText="1"/>
    </xf>
    <xf numFmtId="0" fontId="17" fillId="0" borderId="13" xfId="0" applyFont="1" applyFill="1" applyBorder="1" applyAlignment="1">
      <alignment vertical="top" wrapText="1"/>
    </xf>
    <xf numFmtId="176" fontId="73" fillId="0" borderId="21" xfId="0" applyNumberFormat="1" applyFont="1" applyFill="1" applyBorder="1" applyAlignment="1">
      <alignment horizontal="right" vertical="top" wrapText="1"/>
    </xf>
    <xf numFmtId="176" fontId="17" fillId="7" borderId="21" xfId="0" applyNumberFormat="1" applyFont="1" applyFill="1" applyBorder="1" applyAlignment="1">
      <alignment horizontal="right" vertical="center" wrapText="1"/>
    </xf>
    <xf numFmtId="176" fontId="16" fillId="7" borderId="18" xfId="0" applyNumberFormat="1" applyFont="1" applyFill="1" applyBorder="1" applyAlignment="1">
      <alignment horizontal="right" vertical="top" wrapText="1"/>
    </xf>
    <xf numFmtId="176" fontId="16" fillId="7" borderId="21" xfId="0" applyNumberFormat="1" applyFont="1" applyFill="1" applyBorder="1" applyAlignment="1">
      <alignment horizontal="right" vertical="top" wrapText="1"/>
    </xf>
    <xf numFmtId="176" fontId="16" fillId="7" borderId="13" xfId="0" applyNumberFormat="1" applyFont="1" applyFill="1" applyBorder="1" applyAlignment="1">
      <alignment horizontal="right" vertical="top" wrapText="1"/>
    </xf>
    <xf numFmtId="0" fontId="73" fillId="0" borderId="21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73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73" fillId="0" borderId="21" xfId="0" applyFont="1" applyFill="1" applyBorder="1" applyAlignment="1">
      <alignment vertical="top"/>
    </xf>
    <xf numFmtId="0" fontId="73" fillId="40" borderId="14" xfId="0" applyFont="1" applyFill="1" applyBorder="1" applyAlignment="1">
      <alignment vertical="top" wrapText="1"/>
    </xf>
    <xf numFmtId="0" fontId="16" fillId="40" borderId="18" xfId="0" applyFont="1" applyFill="1" applyBorder="1" applyAlignment="1">
      <alignment horizontal="center" vertical="top" wrapText="1"/>
    </xf>
    <xf numFmtId="0" fontId="16" fillId="40" borderId="17" xfId="0" applyFont="1" applyFill="1" applyBorder="1" applyAlignment="1">
      <alignment horizontal="center" vertical="top" wrapText="1"/>
    </xf>
    <xf numFmtId="176" fontId="16" fillId="40" borderId="21" xfId="0" applyNumberFormat="1" applyFont="1" applyFill="1" applyBorder="1" applyAlignment="1">
      <alignment horizontal="center" vertical="center" wrapText="1"/>
    </xf>
    <xf numFmtId="176" fontId="15" fillId="40" borderId="21" xfId="0" applyNumberFormat="1" applyFont="1" applyFill="1" applyBorder="1" applyAlignment="1">
      <alignment horizontal="center" vertical="center" wrapText="1"/>
    </xf>
    <xf numFmtId="177" fontId="15" fillId="40" borderId="21" xfId="0" applyNumberFormat="1" applyFont="1" applyFill="1" applyBorder="1" applyAlignment="1">
      <alignment vertical="center" wrapText="1"/>
    </xf>
    <xf numFmtId="0" fontId="22" fillId="40" borderId="18" xfId="0" applyFont="1" applyFill="1" applyBorder="1" applyAlignment="1">
      <alignment horizontal="center" vertical="top" wrapText="1"/>
    </xf>
    <xf numFmtId="0" fontId="75" fillId="0" borderId="21" xfId="0" applyFont="1" applyFill="1" applyBorder="1" applyAlignment="1">
      <alignment horizontal="left" vertical="top" wrapText="1"/>
    </xf>
    <xf numFmtId="0" fontId="73" fillId="40" borderId="15" xfId="0" applyFont="1" applyFill="1" applyBorder="1" applyAlignment="1">
      <alignment vertical="top" wrapText="1"/>
    </xf>
    <xf numFmtId="0" fontId="73" fillId="40" borderId="14" xfId="0" applyFont="1" applyFill="1" applyBorder="1" applyAlignment="1">
      <alignment vertical="top"/>
    </xf>
    <xf numFmtId="0" fontId="73" fillId="0" borderId="10" xfId="0" applyFont="1" applyFill="1" applyBorder="1" applyAlignment="1">
      <alignment vertical="top"/>
    </xf>
    <xf numFmtId="0" fontId="73" fillId="0" borderId="0" xfId="0" applyFont="1" applyFill="1" applyBorder="1" applyAlignment="1">
      <alignment horizontal="right" vertical="top"/>
    </xf>
    <xf numFmtId="176" fontId="76" fillId="0" borderId="14" xfId="0" applyNumberFormat="1" applyFont="1" applyFill="1" applyBorder="1" applyAlignment="1">
      <alignment horizontal="center" vertical="top" wrapText="1"/>
    </xf>
    <xf numFmtId="0" fontId="76" fillId="0" borderId="15" xfId="0" applyFont="1" applyFill="1" applyBorder="1" applyAlignment="1">
      <alignment vertical="top" wrapText="1"/>
    </xf>
    <xf numFmtId="176" fontId="77" fillId="0" borderId="18" xfId="0" applyNumberFormat="1" applyFont="1" applyFill="1" applyBorder="1" applyAlignment="1">
      <alignment horizontal="center" vertical="top" wrapText="1"/>
    </xf>
    <xf numFmtId="0" fontId="77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33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wrapText="1"/>
    </xf>
    <xf numFmtId="0" fontId="0" fillId="33" borderId="18" xfId="0" applyFill="1" applyBorder="1" applyAlignment="1">
      <alignment vertical="top"/>
    </xf>
    <xf numFmtId="0" fontId="11" fillId="36" borderId="21" xfId="0" applyFont="1" applyFill="1" applyBorder="1" applyAlignment="1">
      <alignment horizontal="center" vertical="top" wrapText="1"/>
    </xf>
    <xf numFmtId="176" fontId="6" fillId="36" borderId="21" xfId="0" applyNumberFormat="1" applyFont="1" applyFill="1" applyBorder="1" applyAlignment="1">
      <alignment horizontal="center" wrapText="1"/>
    </xf>
    <xf numFmtId="178" fontId="6" fillId="36" borderId="20" xfId="0" applyNumberFormat="1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0" fontId="25" fillId="36" borderId="21" xfId="0" applyFont="1" applyFill="1" applyBorder="1" applyAlignment="1">
      <alignment horizontal="center" vertical="top" wrapText="1"/>
    </xf>
    <xf numFmtId="178" fontId="0" fillId="36" borderId="21" xfId="0" applyNumberFormat="1" applyFill="1" applyBorder="1" applyAlignment="1">
      <alignment vertical="top"/>
    </xf>
    <xf numFmtId="0" fontId="26" fillId="33" borderId="33" xfId="0" applyFont="1" applyFill="1" applyBorder="1" applyAlignment="1">
      <alignment horizontal="center" vertical="top" wrapText="1"/>
    </xf>
    <xf numFmtId="0" fontId="25" fillId="33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33" borderId="21" xfId="0" applyFont="1" applyFill="1" applyBorder="1" applyAlignment="1">
      <alignment horizontal="center"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7" fillId="33" borderId="21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183" fontId="25" fillId="34" borderId="21" xfId="0" applyNumberFormat="1" applyFont="1" applyFill="1" applyBorder="1" applyAlignment="1">
      <alignment horizontal="center" vertical="top" wrapText="1"/>
    </xf>
    <xf numFmtId="184" fontId="25" fillId="34" borderId="21" xfId="0" applyNumberFormat="1" applyFont="1" applyFill="1" applyBorder="1" applyAlignment="1">
      <alignment horizontal="center" vertical="top" wrapText="1"/>
    </xf>
    <xf numFmtId="184" fontId="25" fillId="33" borderId="21" xfId="0" applyNumberFormat="1" applyFont="1" applyFill="1" applyBorder="1" applyAlignment="1">
      <alignment horizontal="center" vertical="top" wrapText="1"/>
    </xf>
    <xf numFmtId="183" fontId="73" fillId="0" borderId="12" xfId="0" applyNumberFormat="1" applyFont="1" applyFill="1" applyBorder="1" applyAlignment="1">
      <alignment vertical="top" wrapText="1"/>
    </xf>
    <xf numFmtId="183" fontId="0" fillId="0" borderId="21" xfId="34" applyNumberFormat="1" applyBorder="1" applyAlignment="1">
      <alignment horizontal="center" vertical="top"/>
      <protection/>
    </xf>
    <xf numFmtId="183" fontId="16" fillId="7" borderId="17" xfId="0" applyNumberFormat="1" applyFont="1" applyFill="1" applyBorder="1" applyAlignment="1">
      <alignment vertical="top" wrapText="1"/>
    </xf>
    <xf numFmtId="176" fontId="16" fillId="7" borderId="20" xfId="0" applyNumberFormat="1" applyFont="1" applyFill="1" applyBorder="1" applyAlignment="1">
      <alignment horizontal="right" vertical="center" wrapText="1"/>
    </xf>
    <xf numFmtId="183" fontId="16" fillId="7" borderId="15" xfId="0" applyNumberFormat="1" applyFont="1" applyFill="1" applyBorder="1" applyAlignment="1">
      <alignment vertical="center" wrapText="1"/>
    </xf>
    <xf numFmtId="183" fontId="16" fillId="7" borderId="20" xfId="0" applyNumberFormat="1" applyFont="1" applyFill="1" applyBorder="1" applyAlignment="1">
      <alignment vertical="top" wrapText="1"/>
    </xf>
    <xf numFmtId="0" fontId="16" fillId="7" borderId="20" xfId="0" applyFont="1" applyFill="1" applyBorder="1" applyAlignment="1">
      <alignment vertical="top" wrapText="1"/>
    </xf>
    <xf numFmtId="176" fontId="16" fillId="7" borderId="15" xfId="0" applyNumberFormat="1" applyFont="1" applyFill="1" applyBorder="1" applyAlignment="1">
      <alignment horizontal="right" vertical="center" wrapText="1"/>
    </xf>
    <xf numFmtId="0" fontId="16" fillId="7" borderId="20" xfId="0" applyFont="1" applyFill="1" applyBorder="1" applyAlignment="1">
      <alignment vertical="center"/>
    </xf>
    <xf numFmtId="176" fontId="16" fillId="7" borderId="20" xfId="0" applyNumberFormat="1" applyFont="1" applyFill="1" applyBorder="1" applyAlignment="1">
      <alignment horizontal="right" vertical="top" wrapText="1"/>
    </xf>
    <xf numFmtId="0" fontId="16" fillId="7" borderId="17" xfId="0" applyFont="1" applyFill="1" applyBorder="1" applyAlignment="1">
      <alignment horizontal="right" vertical="top" wrapText="1"/>
    </xf>
    <xf numFmtId="0" fontId="73" fillId="0" borderId="18" xfId="0" applyFont="1" applyFill="1" applyBorder="1" applyAlignment="1">
      <alignment vertical="top" wrapText="1"/>
    </xf>
    <xf numFmtId="176" fontId="73" fillId="0" borderId="18" xfId="0" applyNumberFormat="1" applyFont="1" applyFill="1" applyBorder="1" applyAlignment="1">
      <alignment horizontal="right" vertical="top" wrapText="1"/>
    </xf>
    <xf numFmtId="0" fontId="16" fillId="0" borderId="1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184" fontId="76" fillId="0" borderId="15" xfId="0" applyNumberFormat="1" applyFont="1" applyFill="1" applyBorder="1" applyAlignment="1">
      <alignment vertical="top" wrapText="1"/>
    </xf>
    <xf numFmtId="184" fontId="73" fillId="0" borderId="10" xfId="0" applyNumberFormat="1" applyFont="1" applyFill="1" applyBorder="1" applyAlignment="1">
      <alignment vertical="top" wrapText="1"/>
    </xf>
    <xf numFmtId="184" fontId="77" fillId="0" borderId="12" xfId="0" applyNumberFormat="1" applyFont="1" applyFill="1" applyBorder="1" applyAlignment="1">
      <alignment horizontal="center" vertical="top" wrapText="1"/>
    </xf>
    <xf numFmtId="184" fontId="17" fillId="0" borderId="13" xfId="0" applyNumberFormat="1" applyFont="1" applyFill="1" applyBorder="1" applyAlignment="1">
      <alignment vertical="center" wrapText="1"/>
    </xf>
    <xf numFmtId="184" fontId="73" fillId="0" borderId="12" xfId="0" applyNumberFormat="1" applyFont="1" applyFill="1" applyBorder="1" applyAlignment="1">
      <alignment vertical="top" wrapText="1"/>
    </xf>
    <xf numFmtId="184" fontId="73" fillId="0" borderId="17" xfId="0" applyNumberFormat="1" applyFont="1" applyFill="1" applyBorder="1" applyAlignment="1">
      <alignment vertical="top" wrapText="1"/>
    </xf>
    <xf numFmtId="184" fontId="73" fillId="0" borderId="0" xfId="0" applyNumberFormat="1" applyFont="1" applyFill="1" applyAlignment="1">
      <alignment vertical="center"/>
    </xf>
    <xf numFmtId="184" fontId="16" fillId="7" borderId="21" xfId="0" applyNumberFormat="1" applyFont="1" applyFill="1" applyBorder="1" applyAlignment="1">
      <alignment vertical="top" wrapText="1"/>
    </xf>
    <xf numFmtId="184" fontId="16" fillId="7" borderId="20" xfId="0" applyNumberFormat="1" applyFont="1" applyFill="1" applyBorder="1" applyAlignment="1">
      <alignment vertical="top" wrapText="1"/>
    </xf>
    <xf numFmtId="176" fontId="16" fillId="7" borderId="12" xfId="0" applyNumberFormat="1" applyFont="1" applyFill="1" applyBorder="1" applyAlignment="1">
      <alignment horizontal="right" vertical="top" wrapText="1"/>
    </xf>
    <xf numFmtId="176" fontId="16" fillId="7" borderId="14" xfId="0" applyNumberFormat="1" applyFont="1" applyFill="1" applyBorder="1" applyAlignment="1">
      <alignment horizontal="right" vertical="center" wrapText="1"/>
    </xf>
    <xf numFmtId="184" fontId="16" fillId="7" borderId="21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7" borderId="14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52" xfId="0" applyBorder="1" applyAlignment="1">
      <alignment vertical="center" wrapText="1"/>
    </xf>
    <xf numFmtId="0" fontId="54" fillId="0" borderId="53" xfId="0" applyFont="1" applyBorder="1" applyAlignment="1">
      <alignment vertical="center"/>
    </xf>
    <xf numFmtId="0" fontId="54" fillId="0" borderId="54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15" fillId="40" borderId="14" xfId="0" applyFont="1" applyFill="1" applyBorder="1" applyAlignment="1">
      <alignment horizontal="left" vertical="center" wrapText="1"/>
    </xf>
    <xf numFmtId="0" fontId="15" fillId="40" borderId="18" xfId="0" applyFont="1" applyFill="1" applyBorder="1" applyAlignment="1">
      <alignment horizontal="left" vertical="center" wrapText="1"/>
    </xf>
    <xf numFmtId="0" fontId="16" fillId="40" borderId="19" xfId="0" applyFont="1" applyFill="1" applyBorder="1" applyAlignment="1">
      <alignment horizontal="center" vertical="center" wrapText="1"/>
    </xf>
    <xf numFmtId="0" fontId="73" fillId="40" borderId="34" xfId="0" applyFont="1" applyFill="1" applyBorder="1" applyAlignment="1">
      <alignment horizontal="center" vertical="center" wrapText="1"/>
    </xf>
    <xf numFmtId="0" fontId="73" fillId="40" borderId="20" xfId="0" applyFont="1" applyFill="1" applyBorder="1" applyAlignment="1">
      <alignment horizontal="center" vertical="center" wrapText="1"/>
    </xf>
    <xf numFmtId="176" fontId="78" fillId="0" borderId="14" xfId="0" applyNumberFormat="1" applyFont="1" applyFill="1" applyBorder="1" applyAlignment="1">
      <alignment horizontal="center" vertical="center" wrapText="1"/>
    </xf>
    <xf numFmtId="176" fontId="78" fillId="0" borderId="18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79" fillId="0" borderId="10" xfId="0" applyFont="1" applyFill="1" applyBorder="1" applyAlignment="1">
      <alignment vertical="top" wrapText="1"/>
    </xf>
    <xf numFmtId="0" fontId="10" fillId="36" borderId="11" xfId="0" applyFont="1" applyFill="1" applyBorder="1" applyAlignment="1">
      <alignment horizontal="center" vertical="top" wrapText="1"/>
    </xf>
    <xf numFmtId="0" fontId="11" fillId="36" borderId="44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176" fontId="77" fillId="0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77" fillId="0" borderId="21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29" sqref="D29"/>
    </sheetView>
  </sheetViews>
  <sheetFormatPr defaultColWidth="9.00390625" defaultRowHeight="15.75"/>
  <cols>
    <col min="2" max="2" width="11.00390625" style="0" customWidth="1"/>
    <col min="3" max="3" width="27.125" style="0" customWidth="1"/>
    <col min="4" max="4" width="10.00390625" style="0" customWidth="1"/>
  </cols>
  <sheetData>
    <row r="1" ht="34.5" customHeight="1">
      <c r="C1" s="97" t="s">
        <v>64</v>
      </c>
    </row>
    <row r="2" spans="1:4" ht="18" customHeight="1" thickBot="1">
      <c r="A2" s="97"/>
      <c r="B2" s="97"/>
      <c r="C2" s="97"/>
      <c r="D2" s="97"/>
    </row>
    <row r="3" spans="1:6" ht="17.25" thickTop="1">
      <c r="A3" s="86"/>
      <c r="B3" s="351" t="s">
        <v>57</v>
      </c>
      <c r="C3" s="352"/>
      <c r="D3" s="87">
        <v>1031</v>
      </c>
      <c r="E3" s="87">
        <v>1021</v>
      </c>
      <c r="F3" s="88">
        <v>1011</v>
      </c>
    </row>
    <row r="4" spans="1:6" ht="16.5">
      <c r="A4" s="89" t="s">
        <v>54</v>
      </c>
      <c r="B4" s="353" t="s">
        <v>55</v>
      </c>
      <c r="C4" s="354"/>
      <c r="D4" s="77">
        <v>1712</v>
      </c>
      <c r="E4" s="77">
        <v>1703</v>
      </c>
      <c r="F4" s="90">
        <v>1705</v>
      </c>
    </row>
    <row r="5" spans="1:6" ht="18" customHeight="1">
      <c r="A5" s="89"/>
      <c r="B5" s="346" t="s">
        <v>58</v>
      </c>
      <c r="C5" s="79" t="s">
        <v>2</v>
      </c>
      <c r="D5" s="78">
        <v>1042</v>
      </c>
      <c r="E5" s="78">
        <v>1041</v>
      </c>
      <c r="F5" s="91">
        <v>1050</v>
      </c>
    </row>
    <row r="6" spans="1:6" ht="18" customHeight="1">
      <c r="A6" s="89"/>
      <c r="B6" s="347"/>
      <c r="C6" s="79" t="s">
        <v>3</v>
      </c>
      <c r="D6" s="78">
        <v>670</v>
      </c>
      <c r="E6" s="78">
        <v>662</v>
      </c>
      <c r="F6" s="91">
        <v>655</v>
      </c>
    </row>
    <row r="7" spans="1:6" ht="18" customHeight="1">
      <c r="A7" s="89"/>
      <c r="B7" s="347"/>
      <c r="C7" s="79" t="s">
        <v>51</v>
      </c>
      <c r="D7" s="78">
        <v>147</v>
      </c>
      <c r="E7" s="78">
        <v>144</v>
      </c>
      <c r="F7" s="91">
        <v>94</v>
      </c>
    </row>
    <row r="8" spans="1:6" ht="18" customHeight="1">
      <c r="A8" s="89"/>
      <c r="B8" s="348"/>
      <c r="C8" s="79" t="s">
        <v>4</v>
      </c>
      <c r="D8" s="80">
        <v>0.0858</v>
      </c>
      <c r="E8" s="80">
        <v>0.0845</v>
      </c>
      <c r="F8" s="92">
        <v>0.055</v>
      </c>
    </row>
    <row r="9" spans="1:6" ht="16.5">
      <c r="A9" s="89"/>
      <c r="B9" s="81" t="s">
        <v>53</v>
      </c>
      <c r="C9" s="81"/>
      <c r="D9" s="81">
        <v>74676</v>
      </c>
      <c r="E9" s="81">
        <v>74021</v>
      </c>
      <c r="F9" s="93">
        <v>75777</v>
      </c>
    </row>
    <row r="10" spans="1:6" ht="66.75" thickBot="1">
      <c r="A10" s="94"/>
      <c r="B10" s="84" t="s">
        <v>52</v>
      </c>
      <c r="C10" s="85"/>
      <c r="D10" s="85">
        <v>44</v>
      </c>
      <c r="E10" s="85">
        <v>43</v>
      </c>
      <c r="F10" s="95">
        <v>44</v>
      </c>
    </row>
    <row r="11" spans="1:6" ht="17.25" thickTop="1">
      <c r="A11" s="89" t="s">
        <v>56</v>
      </c>
      <c r="B11" s="355" t="s">
        <v>55</v>
      </c>
      <c r="C11" s="356"/>
      <c r="D11" s="83">
        <v>1223</v>
      </c>
      <c r="E11" s="83">
        <v>1074</v>
      </c>
      <c r="F11" s="96">
        <v>1078</v>
      </c>
    </row>
    <row r="12" spans="1:6" ht="18" customHeight="1">
      <c r="A12" s="350" t="s">
        <v>63</v>
      </c>
      <c r="B12" s="346" t="s">
        <v>58</v>
      </c>
      <c r="C12" s="79" t="s">
        <v>2</v>
      </c>
      <c r="D12" s="78">
        <v>391</v>
      </c>
      <c r="E12" s="78">
        <v>275</v>
      </c>
      <c r="F12" s="91">
        <v>279</v>
      </c>
    </row>
    <row r="13" spans="1:6" ht="18" customHeight="1">
      <c r="A13" s="350"/>
      <c r="B13" s="347"/>
      <c r="C13" s="79" t="s">
        <v>3</v>
      </c>
      <c r="D13" s="78">
        <v>832</v>
      </c>
      <c r="E13" s="78">
        <v>799</v>
      </c>
      <c r="F13" s="91">
        <v>799</v>
      </c>
    </row>
    <row r="14" spans="1:6" ht="18" customHeight="1">
      <c r="A14" s="89"/>
      <c r="B14" s="347"/>
      <c r="C14" s="79" t="s">
        <v>51</v>
      </c>
      <c r="D14" s="78">
        <v>393</v>
      </c>
      <c r="E14" s="78">
        <v>290</v>
      </c>
      <c r="F14" s="91">
        <v>299</v>
      </c>
    </row>
    <row r="15" spans="1:6" ht="18" customHeight="1">
      <c r="A15" s="89"/>
      <c r="B15" s="348"/>
      <c r="C15" s="79" t="s">
        <v>4</v>
      </c>
      <c r="D15" s="80">
        <v>0.321</v>
      </c>
      <c r="E15" s="82">
        <v>0.27</v>
      </c>
      <c r="F15" s="92">
        <v>0.277</v>
      </c>
    </row>
    <row r="16" spans="1:6" ht="16.5">
      <c r="A16" s="89"/>
      <c r="B16" s="77" t="s">
        <v>53</v>
      </c>
      <c r="C16" s="77"/>
      <c r="D16" s="77">
        <v>12144</v>
      </c>
      <c r="E16" s="77">
        <v>12037</v>
      </c>
      <c r="F16" s="90">
        <v>13030</v>
      </c>
    </row>
    <row r="17" spans="1:6" ht="66.75" thickBot="1">
      <c r="A17" s="94"/>
      <c r="B17" s="84" t="s">
        <v>52</v>
      </c>
      <c r="C17" s="85"/>
      <c r="D17" s="85">
        <v>10</v>
      </c>
      <c r="E17" s="85">
        <v>11</v>
      </c>
      <c r="F17" s="95">
        <v>12</v>
      </c>
    </row>
    <row r="18" spans="1:6" ht="17.25" thickTop="1">
      <c r="A18" s="89" t="s">
        <v>61</v>
      </c>
      <c r="B18" s="355" t="s">
        <v>55</v>
      </c>
      <c r="C18" s="356"/>
      <c r="D18" s="83">
        <v>28</v>
      </c>
      <c r="E18" s="83">
        <v>209</v>
      </c>
      <c r="F18" s="96">
        <v>238</v>
      </c>
    </row>
    <row r="19" spans="1:6" ht="18" customHeight="1">
      <c r="A19" s="350" t="s">
        <v>62</v>
      </c>
      <c r="B19" s="346" t="s">
        <v>58</v>
      </c>
      <c r="C19" s="79" t="s">
        <v>2</v>
      </c>
      <c r="D19" s="78">
        <v>11</v>
      </c>
      <c r="E19" s="78">
        <v>129</v>
      </c>
      <c r="F19" s="91">
        <v>136</v>
      </c>
    </row>
    <row r="20" spans="1:6" ht="18" customHeight="1">
      <c r="A20" s="350"/>
      <c r="B20" s="347"/>
      <c r="C20" s="79" t="s">
        <v>3</v>
      </c>
      <c r="D20" s="78">
        <v>17</v>
      </c>
      <c r="E20" s="78">
        <v>80</v>
      </c>
      <c r="F20" s="91">
        <v>102</v>
      </c>
    </row>
    <row r="21" spans="1:6" ht="18" customHeight="1">
      <c r="A21" s="89"/>
      <c r="B21" s="347"/>
      <c r="C21" s="79" t="s">
        <v>51</v>
      </c>
      <c r="D21" s="78">
        <v>13</v>
      </c>
      <c r="E21" s="78">
        <v>110</v>
      </c>
      <c r="F21" s="91">
        <v>136</v>
      </c>
    </row>
    <row r="22" spans="1:6" ht="18" customHeight="1">
      <c r="A22" s="89"/>
      <c r="B22" s="348"/>
      <c r="C22" s="79" t="s">
        <v>4</v>
      </c>
      <c r="D22" s="80">
        <v>0.464</v>
      </c>
      <c r="E22" s="80">
        <v>0.526</v>
      </c>
      <c r="F22" s="92">
        <v>0.571</v>
      </c>
    </row>
    <row r="23" spans="1:6" ht="16.5">
      <c r="A23" s="89"/>
      <c r="B23" s="77" t="s">
        <v>53</v>
      </c>
      <c r="C23" s="77"/>
      <c r="D23" s="77">
        <v>120</v>
      </c>
      <c r="E23" s="77">
        <v>732</v>
      </c>
      <c r="F23" s="90">
        <v>801</v>
      </c>
    </row>
    <row r="24" spans="1:6" ht="66.75" thickBot="1">
      <c r="A24" s="94"/>
      <c r="B24" s="84" t="s">
        <v>52</v>
      </c>
      <c r="C24" s="85"/>
      <c r="D24" s="85">
        <v>4</v>
      </c>
      <c r="E24" s="85">
        <v>4</v>
      </c>
      <c r="F24" s="95">
        <v>3</v>
      </c>
    </row>
    <row r="25" ht="17.25" thickTop="1"/>
    <row r="26" ht="22.5" customHeight="1">
      <c r="A26" t="s">
        <v>59</v>
      </c>
    </row>
    <row r="27" spans="1:6" ht="55.5" customHeight="1">
      <c r="A27" s="349" t="s">
        <v>60</v>
      </c>
      <c r="B27" s="349"/>
      <c r="C27" s="349"/>
      <c r="D27" s="349"/>
      <c r="E27" s="349"/>
      <c r="F27" s="349"/>
    </row>
    <row r="29" spans="1:3" ht="16.5">
      <c r="A29" s="89" t="s">
        <v>66</v>
      </c>
      <c r="B29" s="344" t="s">
        <v>55</v>
      </c>
      <c r="C29" s="345"/>
    </row>
    <row r="31" spans="1:3" ht="16.5">
      <c r="A31" t="s">
        <v>67</v>
      </c>
      <c r="B31" s="344" t="s">
        <v>55</v>
      </c>
      <c r="C31" s="345"/>
    </row>
  </sheetData>
  <sheetProtection/>
  <mergeCells count="12">
    <mergeCell ref="B3:C3"/>
    <mergeCell ref="B4:C4"/>
    <mergeCell ref="B11:C11"/>
    <mergeCell ref="B18:C18"/>
    <mergeCell ref="B5:B8"/>
    <mergeCell ref="B12:B15"/>
    <mergeCell ref="B29:C29"/>
    <mergeCell ref="B31:C31"/>
    <mergeCell ref="B19:B22"/>
    <mergeCell ref="A27:F27"/>
    <mergeCell ref="A19:A20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64"/>
  <sheetViews>
    <sheetView zoomScalePageLayoutView="0" workbookViewId="0" topLeftCell="A1">
      <selection activeCell="B12" sqref="B12"/>
    </sheetView>
  </sheetViews>
  <sheetFormatPr defaultColWidth="9.00390625" defaultRowHeight="15.75"/>
  <cols>
    <col min="1" max="1" width="12.375" style="261" customWidth="1"/>
    <col min="2" max="2" width="23.75390625" style="261" bestFit="1" customWidth="1"/>
    <col min="3" max="3" width="9.50390625" style="262" customWidth="1"/>
    <col min="4" max="4" width="7.125" style="262" bestFit="1" customWidth="1"/>
    <col min="5" max="5" width="8.125" style="262" bestFit="1" customWidth="1"/>
    <col min="6" max="6" width="8.50390625" style="262" customWidth="1"/>
    <col min="7" max="7" width="8.625" style="263" customWidth="1"/>
    <col min="8" max="8" width="11.50390625" style="262" customWidth="1"/>
    <col min="9" max="9" width="9.75390625" style="262" customWidth="1"/>
    <col min="10" max="10" width="9.75390625" style="261" customWidth="1"/>
    <col min="11" max="16384" width="9.00390625" style="261" customWidth="1"/>
  </cols>
  <sheetData>
    <row r="1" spans="1:10" s="223" customFormat="1" ht="25.5" customHeight="1">
      <c r="A1" s="364" t="s">
        <v>292</v>
      </c>
      <c r="B1" s="365"/>
      <c r="C1" s="365"/>
      <c r="D1" s="365"/>
      <c r="E1" s="365"/>
      <c r="F1" s="365"/>
      <c r="G1" s="289"/>
      <c r="H1" s="242"/>
      <c r="I1" s="242"/>
      <c r="J1" s="242"/>
    </row>
    <row r="2" spans="1:10" s="223" customFormat="1" ht="16.5" customHeight="1">
      <c r="A2" s="279"/>
      <c r="B2" s="287"/>
      <c r="C2" s="357" t="s">
        <v>187</v>
      </c>
      <c r="D2" s="359" t="s">
        <v>8</v>
      </c>
      <c r="E2" s="360"/>
      <c r="F2" s="360"/>
      <c r="G2" s="361"/>
      <c r="H2" s="362" t="s">
        <v>295</v>
      </c>
      <c r="I2" s="291"/>
      <c r="J2" s="292"/>
    </row>
    <row r="3" spans="1:10" s="223" customFormat="1" ht="78.75" customHeight="1">
      <c r="A3" s="280" t="s">
        <v>0</v>
      </c>
      <c r="B3" s="281" t="s">
        <v>1</v>
      </c>
      <c r="C3" s="358"/>
      <c r="D3" s="282" t="s">
        <v>2</v>
      </c>
      <c r="E3" s="282" t="s">
        <v>3</v>
      </c>
      <c r="F3" s="283" t="s">
        <v>20</v>
      </c>
      <c r="G3" s="284" t="s">
        <v>4</v>
      </c>
      <c r="H3" s="363"/>
      <c r="I3" s="293" t="s">
        <v>9</v>
      </c>
      <c r="J3" s="294" t="s">
        <v>294</v>
      </c>
    </row>
    <row r="4" spans="1:10" s="244" customFormat="1" ht="16.5">
      <c r="A4" s="237"/>
      <c r="B4" s="232" t="s">
        <v>10</v>
      </c>
      <c r="C4" s="233">
        <v>3365</v>
      </c>
      <c r="D4" s="238">
        <v>2034</v>
      </c>
      <c r="E4" s="238">
        <v>1331</v>
      </c>
      <c r="F4" s="238">
        <v>273</v>
      </c>
      <c r="G4" s="216">
        <v>0.0811292719167905</v>
      </c>
      <c r="H4" s="320">
        <f>SUM(H10,H17,H33,H39,H48,H51,H54,H57,H64)</f>
        <v>141702</v>
      </c>
      <c r="I4" s="233">
        <f aca="true" t="shared" si="0" ref="I4:I23">H4/C4</f>
        <v>42.110549777117384</v>
      </c>
      <c r="J4" s="321">
        <f>SUM(J10,J17,J33,J39,J48,J51,J54,J57,J64)</f>
        <v>8225</v>
      </c>
    </row>
    <row r="5" spans="1:10" s="223" customFormat="1" ht="16.5" customHeight="1">
      <c r="A5" s="245"/>
      <c r="B5" s="275" t="s">
        <v>195</v>
      </c>
      <c r="C5" s="268">
        <v>13</v>
      </c>
      <c r="D5" s="246">
        <v>3</v>
      </c>
      <c r="E5" s="246">
        <v>10</v>
      </c>
      <c r="F5" s="246">
        <v>0</v>
      </c>
      <c r="G5" s="234">
        <v>0</v>
      </c>
      <c r="H5" s="226">
        <v>358</v>
      </c>
      <c r="I5" s="247">
        <f t="shared" si="0"/>
        <v>27.53846153846154</v>
      </c>
      <c r="J5" s="243">
        <v>0</v>
      </c>
    </row>
    <row r="6" spans="1:10" s="223" customFormat="1" ht="16.5" customHeight="1">
      <c r="A6" s="219" t="s">
        <v>12</v>
      </c>
      <c r="B6" s="273" t="s">
        <v>197</v>
      </c>
      <c r="C6" s="268">
        <v>75</v>
      </c>
      <c r="D6" s="246">
        <v>28</v>
      </c>
      <c r="E6" s="246">
        <v>47</v>
      </c>
      <c r="F6" s="246">
        <v>0</v>
      </c>
      <c r="G6" s="234">
        <v>0</v>
      </c>
      <c r="H6" s="225">
        <v>3320</v>
      </c>
      <c r="I6" s="231">
        <f t="shared" si="0"/>
        <v>44.266666666666666</v>
      </c>
      <c r="J6" s="317">
        <v>259.5</v>
      </c>
    </row>
    <row r="7" spans="1:10" s="223" customFormat="1" ht="16.5" customHeight="1">
      <c r="A7" s="219"/>
      <c r="B7" s="273" t="s">
        <v>198</v>
      </c>
      <c r="C7" s="268">
        <v>133</v>
      </c>
      <c r="D7" s="246">
        <v>72</v>
      </c>
      <c r="E7" s="246">
        <v>61</v>
      </c>
      <c r="F7" s="246">
        <v>0</v>
      </c>
      <c r="G7" s="234">
        <v>0</v>
      </c>
      <c r="H7" s="225">
        <v>3890</v>
      </c>
      <c r="I7" s="231">
        <f t="shared" si="0"/>
        <v>29.24812030075188</v>
      </c>
      <c r="J7" s="317">
        <v>287</v>
      </c>
    </row>
    <row r="8" spans="1:10" s="223" customFormat="1" ht="16.5" customHeight="1">
      <c r="A8" s="219"/>
      <c r="B8" s="273" t="s">
        <v>199</v>
      </c>
      <c r="C8" s="268">
        <v>65</v>
      </c>
      <c r="D8" s="246">
        <v>7</v>
      </c>
      <c r="E8" s="246">
        <v>58</v>
      </c>
      <c r="F8" s="246">
        <v>4</v>
      </c>
      <c r="G8" s="234">
        <v>0.06153846153846154</v>
      </c>
      <c r="H8" s="225">
        <v>2713</v>
      </c>
      <c r="I8" s="231">
        <f t="shared" si="0"/>
        <v>41.738461538461536</v>
      </c>
      <c r="J8" s="317">
        <v>246</v>
      </c>
    </row>
    <row r="9" spans="1:10" s="223" customFormat="1" ht="16.5" customHeight="1">
      <c r="A9" s="219"/>
      <c r="B9" s="273" t="s">
        <v>6</v>
      </c>
      <c r="C9" s="268">
        <v>136</v>
      </c>
      <c r="D9" s="246">
        <v>73</v>
      </c>
      <c r="E9" s="246">
        <v>63</v>
      </c>
      <c r="F9" s="246">
        <v>3</v>
      </c>
      <c r="G9" s="234">
        <v>0.022058823529411766</v>
      </c>
      <c r="H9" s="248">
        <v>8476</v>
      </c>
      <c r="I9" s="249">
        <f t="shared" si="0"/>
        <v>62.3235294117647</v>
      </c>
      <c r="J9" s="250">
        <v>0</v>
      </c>
    </row>
    <row r="10" spans="1:10" s="251" customFormat="1" ht="16.5" customHeight="1">
      <c r="A10" s="239"/>
      <c r="B10" s="215" t="s">
        <v>13</v>
      </c>
      <c r="C10" s="215">
        <v>422</v>
      </c>
      <c r="D10" s="215">
        <v>183</v>
      </c>
      <c r="E10" s="215">
        <v>239</v>
      </c>
      <c r="F10" s="215">
        <v>7</v>
      </c>
      <c r="G10" s="216">
        <v>0.016587677725118485</v>
      </c>
      <c r="H10" s="270">
        <f>SUM(H5:H9)</f>
        <v>18757</v>
      </c>
      <c r="I10" s="233">
        <f t="shared" si="0"/>
        <v>44.447867298578196</v>
      </c>
      <c r="J10" s="319">
        <f>SUM(J5:J9)</f>
        <v>792.5</v>
      </c>
    </row>
    <row r="11" spans="1:10" s="223" customFormat="1" ht="16.5" customHeight="1">
      <c r="A11" s="252"/>
      <c r="B11" s="275" t="s">
        <v>194</v>
      </c>
      <c r="C11" s="268">
        <v>48</v>
      </c>
      <c r="D11" s="246">
        <v>40</v>
      </c>
      <c r="E11" s="246">
        <v>8</v>
      </c>
      <c r="F11" s="246">
        <v>3</v>
      </c>
      <c r="G11" s="234">
        <v>0.0625</v>
      </c>
      <c r="H11" s="226">
        <v>4108</v>
      </c>
      <c r="I11" s="247">
        <f t="shared" si="0"/>
        <v>85.58333333333333</v>
      </c>
      <c r="J11" s="317">
        <v>0</v>
      </c>
    </row>
    <row r="12" spans="1:10" s="223" customFormat="1" ht="16.5" customHeight="1">
      <c r="A12" s="219" t="s">
        <v>22</v>
      </c>
      <c r="B12" s="273" t="s">
        <v>200</v>
      </c>
      <c r="C12" s="268">
        <v>26</v>
      </c>
      <c r="D12" s="246">
        <v>7</v>
      </c>
      <c r="E12" s="246">
        <v>19</v>
      </c>
      <c r="F12" s="246">
        <v>0</v>
      </c>
      <c r="G12" s="234">
        <v>0</v>
      </c>
      <c r="H12" s="225">
        <v>1185</v>
      </c>
      <c r="I12" s="231">
        <f t="shared" si="0"/>
        <v>45.57692307692308</v>
      </c>
      <c r="J12" s="317">
        <v>242</v>
      </c>
    </row>
    <row r="13" spans="1:10" s="223" customFormat="1" ht="16.5" customHeight="1">
      <c r="A13" s="219"/>
      <c r="B13" s="273" t="s">
        <v>201</v>
      </c>
      <c r="C13" s="268">
        <v>41</v>
      </c>
      <c r="D13" s="246">
        <v>10</v>
      </c>
      <c r="E13" s="246">
        <v>31</v>
      </c>
      <c r="F13" s="246">
        <v>0</v>
      </c>
      <c r="G13" s="234">
        <v>0</v>
      </c>
      <c r="H13" s="225">
        <v>1725</v>
      </c>
      <c r="I13" s="231">
        <f t="shared" si="0"/>
        <v>42.073170731707314</v>
      </c>
      <c r="J13" s="317">
        <v>234</v>
      </c>
    </row>
    <row r="14" spans="1:10" s="223" customFormat="1" ht="16.5" customHeight="1">
      <c r="A14" s="219"/>
      <c r="B14" s="273" t="s">
        <v>202</v>
      </c>
      <c r="C14" s="268">
        <v>25</v>
      </c>
      <c r="D14" s="246">
        <v>14</v>
      </c>
      <c r="E14" s="246">
        <v>11</v>
      </c>
      <c r="F14" s="246">
        <v>0</v>
      </c>
      <c r="G14" s="234">
        <v>0</v>
      </c>
      <c r="H14" s="225">
        <v>1233</v>
      </c>
      <c r="I14" s="231">
        <f t="shared" si="0"/>
        <v>49.32</v>
      </c>
      <c r="J14" s="317">
        <v>178</v>
      </c>
    </row>
    <row r="15" spans="1:10" s="223" customFormat="1" ht="16.5" customHeight="1">
      <c r="A15" s="219"/>
      <c r="B15" s="273" t="s">
        <v>203</v>
      </c>
      <c r="C15" s="268">
        <v>46</v>
      </c>
      <c r="D15" s="246">
        <v>28</v>
      </c>
      <c r="E15" s="246">
        <v>18</v>
      </c>
      <c r="F15" s="246">
        <v>12</v>
      </c>
      <c r="G15" s="234">
        <v>0.2608695652173913</v>
      </c>
      <c r="H15" s="225">
        <v>1255</v>
      </c>
      <c r="I15" s="231">
        <f t="shared" si="0"/>
        <v>27.282608695652176</v>
      </c>
      <c r="J15" s="317">
        <v>158</v>
      </c>
    </row>
    <row r="16" spans="1:10" s="223" customFormat="1" ht="16.5" customHeight="1">
      <c r="A16" s="219"/>
      <c r="B16" s="273" t="s">
        <v>204</v>
      </c>
      <c r="C16" s="268">
        <v>36</v>
      </c>
      <c r="D16" s="246">
        <v>4</v>
      </c>
      <c r="E16" s="246">
        <v>32</v>
      </c>
      <c r="F16" s="246">
        <v>0</v>
      </c>
      <c r="G16" s="234">
        <v>0</v>
      </c>
      <c r="H16" s="225">
        <v>1588</v>
      </c>
      <c r="I16" s="253">
        <f t="shared" si="0"/>
        <v>44.111111111111114</v>
      </c>
      <c r="J16" s="317">
        <v>193</v>
      </c>
    </row>
    <row r="17" spans="1:10" s="251" customFormat="1" ht="16.5" customHeight="1">
      <c r="A17" s="239"/>
      <c r="B17" s="215" t="s">
        <v>23</v>
      </c>
      <c r="C17" s="215">
        <v>222</v>
      </c>
      <c r="D17" s="215">
        <v>103</v>
      </c>
      <c r="E17" s="215">
        <v>119</v>
      </c>
      <c r="F17" s="215">
        <v>15</v>
      </c>
      <c r="G17" s="216">
        <v>0.06756756756756757</v>
      </c>
      <c r="H17" s="271">
        <f>SUM(H11:H16)</f>
        <v>11094</v>
      </c>
      <c r="I17" s="233">
        <f t="shared" si="0"/>
        <v>49.972972972972975</v>
      </c>
      <c r="J17" s="322">
        <f>SUM(J11:J16)</f>
        <v>1005</v>
      </c>
    </row>
    <row r="18" spans="1:10" s="223" customFormat="1" ht="22.5" customHeight="1">
      <c r="A18" s="219"/>
      <c r="B18" s="275" t="s">
        <v>193</v>
      </c>
      <c r="C18" s="268">
        <v>6</v>
      </c>
      <c r="D18" s="246">
        <v>1</v>
      </c>
      <c r="E18" s="246">
        <v>5</v>
      </c>
      <c r="F18" s="246">
        <v>0</v>
      </c>
      <c r="G18" s="234">
        <v>0</v>
      </c>
      <c r="H18" s="226">
        <v>133</v>
      </c>
      <c r="I18" s="217">
        <f t="shared" si="0"/>
        <v>22.166666666666668</v>
      </c>
      <c r="J18" s="317">
        <v>0</v>
      </c>
    </row>
    <row r="19" spans="1:10" s="223" customFormat="1" ht="18.75" customHeight="1">
      <c r="A19" s="219" t="s">
        <v>26</v>
      </c>
      <c r="B19" s="276" t="s">
        <v>27</v>
      </c>
      <c r="C19" s="268">
        <v>17</v>
      </c>
      <c r="D19" s="246">
        <v>11</v>
      </c>
      <c r="E19" s="246">
        <v>6</v>
      </c>
      <c r="F19" s="246">
        <v>1</v>
      </c>
      <c r="G19" s="234">
        <v>0.058823529411764705</v>
      </c>
      <c r="H19" s="220">
        <v>330</v>
      </c>
      <c r="I19" s="218">
        <f t="shared" si="0"/>
        <v>19.41176470588235</v>
      </c>
      <c r="J19" s="317">
        <v>84</v>
      </c>
    </row>
    <row r="20" spans="1:10" s="223" customFormat="1" ht="16.5" customHeight="1">
      <c r="A20" s="219"/>
      <c r="B20" s="276" t="s">
        <v>28</v>
      </c>
      <c r="C20" s="268">
        <v>18</v>
      </c>
      <c r="D20" s="246">
        <v>9</v>
      </c>
      <c r="E20" s="246">
        <v>9</v>
      </c>
      <c r="F20" s="246">
        <v>4</v>
      </c>
      <c r="G20" s="234">
        <v>0.2222222222222222</v>
      </c>
      <c r="H20" s="220">
        <v>477</v>
      </c>
      <c r="I20" s="218">
        <f t="shared" si="0"/>
        <v>26.5</v>
      </c>
      <c r="J20" s="317">
        <v>138</v>
      </c>
    </row>
    <row r="21" spans="1:10" s="223" customFormat="1" ht="16.5" customHeight="1">
      <c r="A21" s="219"/>
      <c r="B21" s="277" t="s">
        <v>29</v>
      </c>
      <c r="C21" s="268">
        <v>25</v>
      </c>
      <c r="D21" s="246">
        <v>8</v>
      </c>
      <c r="E21" s="246">
        <v>17</v>
      </c>
      <c r="F21" s="246">
        <v>1</v>
      </c>
      <c r="G21" s="234">
        <v>0.04</v>
      </c>
      <c r="H21" s="220">
        <v>634</v>
      </c>
      <c r="I21" s="218">
        <f t="shared" si="0"/>
        <v>25.36</v>
      </c>
      <c r="J21" s="317">
        <v>89</v>
      </c>
    </row>
    <row r="22" spans="1:10" s="223" customFormat="1" ht="16.5" customHeight="1">
      <c r="A22" s="219"/>
      <c r="B22" s="273" t="s">
        <v>205</v>
      </c>
      <c r="C22" s="268">
        <v>55</v>
      </c>
      <c r="D22" s="246">
        <v>23</v>
      </c>
      <c r="E22" s="246">
        <v>32</v>
      </c>
      <c r="F22" s="246">
        <v>9</v>
      </c>
      <c r="G22" s="234">
        <v>0.16363636363636364</v>
      </c>
      <c r="H22" s="220">
        <v>1585</v>
      </c>
      <c r="I22" s="218">
        <f t="shared" si="0"/>
        <v>28.818181818181817</v>
      </c>
      <c r="J22" s="317">
        <v>213</v>
      </c>
    </row>
    <row r="23" spans="1:10" s="223" customFormat="1" ht="16.5" customHeight="1">
      <c r="A23" s="219"/>
      <c r="B23" s="273" t="s">
        <v>206</v>
      </c>
      <c r="C23" s="268">
        <v>66</v>
      </c>
      <c r="D23" s="246">
        <v>19</v>
      </c>
      <c r="E23" s="246">
        <v>47</v>
      </c>
      <c r="F23" s="246">
        <v>3</v>
      </c>
      <c r="G23" s="234">
        <v>0.045454545454545456</v>
      </c>
      <c r="H23" s="220">
        <v>1710</v>
      </c>
      <c r="I23" s="218">
        <f t="shared" si="0"/>
        <v>25.90909090909091</v>
      </c>
      <c r="J23" s="317">
        <v>181</v>
      </c>
    </row>
    <row r="24" spans="1:10" s="223" customFormat="1" ht="16.5" customHeight="1">
      <c r="A24" s="219"/>
      <c r="B24" s="273" t="s">
        <v>207</v>
      </c>
      <c r="C24" s="268">
        <v>91</v>
      </c>
      <c r="D24" s="246">
        <v>42</v>
      </c>
      <c r="E24" s="246">
        <v>49</v>
      </c>
      <c r="F24" s="246">
        <v>5</v>
      </c>
      <c r="G24" s="234">
        <v>0.054</v>
      </c>
      <c r="H24" s="220">
        <v>2371</v>
      </c>
      <c r="I24" s="218"/>
      <c r="J24" s="317">
        <v>276</v>
      </c>
    </row>
    <row r="25" spans="1:10" s="223" customFormat="1" ht="16.5" customHeight="1">
      <c r="A25" s="219"/>
      <c r="B25" s="273" t="s">
        <v>208</v>
      </c>
      <c r="C25" s="268">
        <v>50</v>
      </c>
      <c r="D25" s="246">
        <v>27</v>
      </c>
      <c r="E25" s="246">
        <v>23</v>
      </c>
      <c r="F25" s="246">
        <v>1</v>
      </c>
      <c r="G25" s="234">
        <v>0.02</v>
      </c>
      <c r="H25" s="220">
        <v>2126</v>
      </c>
      <c r="I25" s="218">
        <f aca="true" t="shared" si="1" ref="I25:I33">H25/C25</f>
        <v>42.52</v>
      </c>
      <c r="J25" s="317">
        <v>230</v>
      </c>
    </row>
    <row r="26" spans="1:10" s="223" customFormat="1" ht="16.5" customHeight="1">
      <c r="A26" s="219"/>
      <c r="B26" s="273" t="s">
        <v>209</v>
      </c>
      <c r="C26" s="268">
        <v>49</v>
      </c>
      <c r="D26" s="246">
        <v>19</v>
      </c>
      <c r="E26" s="246">
        <v>30</v>
      </c>
      <c r="F26" s="246">
        <v>4</v>
      </c>
      <c r="G26" s="234">
        <v>0.08163265306122448</v>
      </c>
      <c r="H26" s="220">
        <v>1397</v>
      </c>
      <c r="I26" s="218">
        <f t="shared" si="1"/>
        <v>28.510204081632654</v>
      </c>
      <c r="J26" s="317">
        <v>207</v>
      </c>
    </row>
    <row r="27" spans="1:10" s="223" customFormat="1" ht="16.5" customHeight="1">
      <c r="A27" s="219"/>
      <c r="B27" s="273" t="s">
        <v>210</v>
      </c>
      <c r="C27" s="268">
        <v>39</v>
      </c>
      <c r="D27" s="246">
        <v>17</v>
      </c>
      <c r="E27" s="246">
        <v>22</v>
      </c>
      <c r="F27" s="246">
        <v>1</v>
      </c>
      <c r="G27" s="234">
        <v>0.02564102564102564</v>
      </c>
      <c r="H27" s="220">
        <v>951</v>
      </c>
      <c r="I27" s="218">
        <f t="shared" si="1"/>
        <v>24.384615384615383</v>
      </c>
      <c r="J27" s="317">
        <v>157</v>
      </c>
    </row>
    <row r="28" spans="1:10" s="223" customFormat="1" ht="16.5" customHeight="1">
      <c r="A28" s="219"/>
      <c r="B28" s="273" t="s">
        <v>211</v>
      </c>
      <c r="C28" s="268">
        <v>56</v>
      </c>
      <c r="D28" s="246">
        <v>27</v>
      </c>
      <c r="E28" s="246">
        <v>29</v>
      </c>
      <c r="F28" s="246">
        <v>4</v>
      </c>
      <c r="G28" s="234">
        <v>0.07142857142857142</v>
      </c>
      <c r="H28" s="220">
        <v>2099</v>
      </c>
      <c r="I28" s="218">
        <f t="shared" si="1"/>
        <v>37.482142857142854</v>
      </c>
      <c r="J28" s="317">
        <v>202</v>
      </c>
    </row>
    <row r="29" spans="1:10" s="223" customFormat="1" ht="16.5" customHeight="1">
      <c r="A29" s="219"/>
      <c r="B29" s="273" t="s">
        <v>212</v>
      </c>
      <c r="C29" s="268">
        <v>67</v>
      </c>
      <c r="D29" s="246">
        <v>29</v>
      </c>
      <c r="E29" s="246">
        <v>38</v>
      </c>
      <c r="F29" s="246">
        <v>9</v>
      </c>
      <c r="G29" s="234">
        <v>0.13432835820895522</v>
      </c>
      <c r="H29" s="225">
        <v>2478</v>
      </c>
      <c r="I29" s="218">
        <f t="shared" si="1"/>
        <v>36.985074626865675</v>
      </c>
      <c r="J29" s="317">
        <v>216</v>
      </c>
    </row>
    <row r="30" spans="1:10" s="223" customFormat="1" ht="16.5" customHeight="1">
      <c r="A30" s="219"/>
      <c r="B30" s="273" t="s">
        <v>213</v>
      </c>
      <c r="C30" s="268">
        <v>62</v>
      </c>
      <c r="D30" s="246">
        <v>28</v>
      </c>
      <c r="E30" s="246">
        <v>34</v>
      </c>
      <c r="F30" s="246">
        <v>3</v>
      </c>
      <c r="G30" s="234">
        <v>0.04838709677419355</v>
      </c>
      <c r="H30" s="225">
        <v>2440</v>
      </c>
      <c r="I30" s="218">
        <f t="shared" si="1"/>
        <v>39.354838709677416</v>
      </c>
      <c r="J30" s="317">
        <v>234</v>
      </c>
    </row>
    <row r="31" spans="1:10" s="223" customFormat="1" ht="16.5" customHeight="1">
      <c r="A31" s="219"/>
      <c r="B31" s="273" t="s">
        <v>214</v>
      </c>
      <c r="C31" s="268">
        <v>71</v>
      </c>
      <c r="D31" s="246">
        <v>27</v>
      </c>
      <c r="E31" s="246">
        <v>44</v>
      </c>
      <c r="F31" s="246">
        <v>1</v>
      </c>
      <c r="G31" s="234">
        <v>0.014084507042253521</v>
      </c>
      <c r="H31" s="225">
        <v>2658</v>
      </c>
      <c r="I31" s="218">
        <f t="shared" si="1"/>
        <v>37.436619718309856</v>
      </c>
      <c r="J31" s="317">
        <v>245</v>
      </c>
    </row>
    <row r="32" spans="1:10" s="223" customFormat="1" ht="16.5" customHeight="1">
      <c r="A32" s="219"/>
      <c r="B32" s="273" t="s">
        <v>215</v>
      </c>
      <c r="C32" s="268">
        <v>75</v>
      </c>
      <c r="D32" s="246">
        <v>39</v>
      </c>
      <c r="E32" s="246">
        <v>36</v>
      </c>
      <c r="F32" s="246">
        <v>17</v>
      </c>
      <c r="G32" s="234">
        <v>0.22666666666666666</v>
      </c>
      <c r="H32" s="248">
        <v>2431</v>
      </c>
      <c r="I32" s="224">
        <f t="shared" si="1"/>
        <v>32.413333333333334</v>
      </c>
      <c r="J32" s="317">
        <v>229</v>
      </c>
    </row>
    <row r="33" spans="1:10" s="251" customFormat="1" ht="16.5">
      <c r="A33" s="239"/>
      <c r="B33" s="215" t="s">
        <v>30</v>
      </c>
      <c r="C33" s="215">
        <v>747</v>
      </c>
      <c r="D33" s="215">
        <v>326</v>
      </c>
      <c r="E33" s="215">
        <v>421</v>
      </c>
      <c r="F33" s="215">
        <v>63</v>
      </c>
      <c r="G33" s="216">
        <v>0.08433734939759036</v>
      </c>
      <c r="H33" s="272">
        <f>SUM(H18:H32)</f>
        <v>23820</v>
      </c>
      <c r="I33" s="233">
        <f t="shared" si="1"/>
        <v>31.88755020080321</v>
      </c>
      <c r="J33" s="322">
        <f>SUM(J18:J32)</f>
        <v>2701</v>
      </c>
    </row>
    <row r="34" spans="1:10" s="223" customFormat="1" ht="14.25" customHeight="1">
      <c r="A34" s="219"/>
      <c r="B34" s="275" t="s">
        <v>192</v>
      </c>
      <c r="C34" s="268">
        <v>0</v>
      </c>
      <c r="D34" s="246">
        <v>0</v>
      </c>
      <c r="E34" s="246">
        <v>0</v>
      </c>
      <c r="F34" s="246">
        <v>0</v>
      </c>
      <c r="G34" s="234" t="s">
        <v>340</v>
      </c>
      <c r="H34" s="226">
        <v>0</v>
      </c>
      <c r="I34" s="217">
        <v>0</v>
      </c>
      <c r="J34" s="317">
        <v>0</v>
      </c>
    </row>
    <row r="35" spans="1:10" s="223" customFormat="1" ht="16.5" customHeight="1">
      <c r="A35" s="219" t="s">
        <v>32</v>
      </c>
      <c r="B35" s="273" t="s">
        <v>216</v>
      </c>
      <c r="C35" s="268">
        <v>145</v>
      </c>
      <c r="D35" s="246">
        <v>102</v>
      </c>
      <c r="E35" s="246">
        <v>43</v>
      </c>
      <c r="F35" s="246">
        <v>14</v>
      </c>
      <c r="G35" s="234">
        <v>0.09655172413793103</v>
      </c>
      <c r="H35" s="225">
        <v>5596</v>
      </c>
      <c r="I35" s="218">
        <f>H35/C35</f>
        <v>38.59310344827586</v>
      </c>
      <c r="J35" s="317">
        <v>219</v>
      </c>
    </row>
    <row r="36" spans="1:10" s="223" customFormat="1" ht="16.5" customHeight="1">
      <c r="A36" s="219"/>
      <c r="B36" s="273" t="s">
        <v>217</v>
      </c>
      <c r="C36" s="268">
        <v>124</v>
      </c>
      <c r="D36" s="246">
        <v>100</v>
      </c>
      <c r="E36" s="246">
        <v>24</v>
      </c>
      <c r="F36" s="246">
        <v>0</v>
      </c>
      <c r="G36" s="234">
        <v>0</v>
      </c>
      <c r="H36" s="225">
        <v>5297</v>
      </c>
      <c r="I36" s="218">
        <f>H36/C36</f>
        <v>42.71774193548387</v>
      </c>
      <c r="J36" s="317">
        <v>324</v>
      </c>
    </row>
    <row r="37" spans="1:10" s="223" customFormat="1" ht="16.5" customHeight="1">
      <c r="A37" s="219"/>
      <c r="B37" s="273" t="s">
        <v>218</v>
      </c>
      <c r="C37" s="268">
        <v>114</v>
      </c>
      <c r="D37" s="246">
        <v>70</v>
      </c>
      <c r="E37" s="246">
        <v>44</v>
      </c>
      <c r="F37" s="246">
        <v>4</v>
      </c>
      <c r="G37" s="234">
        <v>0.03508771929824561</v>
      </c>
      <c r="H37" s="225">
        <v>4324</v>
      </c>
      <c r="I37" s="218">
        <f>H37/C37</f>
        <v>37.92982456140351</v>
      </c>
      <c r="J37" s="317">
        <v>249</v>
      </c>
    </row>
    <row r="38" spans="1:10" s="223" customFormat="1" ht="16.5" customHeight="1">
      <c r="A38" s="219"/>
      <c r="B38" s="273" t="s">
        <v>219</v>
      </c>
      <c r="C38" s="268">
        <v>54</v>
      </c>
      <c r="D38" s="246">
        <v>33</v>
      </c>
      <c r="E38" s="246">
        <v>21</v>
      </c>
      <c r="F38" s="246">
        <v>15</v>
      </c>
      <c r="G38" s="234">
        <v>0.2777777777777778</v>
      </c>
      <c r="H38" s="225">
        <v>1552</v>
      </c>
      <c r="I38" s="218">
        <f>H38/C38</f>
        <v>28.74074074074074</v>
      </c>
      <c r="J38" s="317">
        <v>179</v>
      </c>
    </row>
    <row r="39" spans="1:10" s="251" customFormat="1" ht="16.5" customHeight="1">
      <c r="A39" s="239"/>
      <c r="B39" s="215" t="s">
        <v>33</v>
      </c>
      <c r="C39" s="215">
        <v>437</v>
      </c>
      <c r="D39" s="215">
        <v>305</v>
      </c>
      <c r="E39" s="215">
        <v>132</v>
      </c>
      <c r="F39" s="215">
        <v>33</v>
      </c>
      <c r="G39" s="216">
        <v>0.07551487414187644</v>
      </c>
      <c r="H39" s="271">
        <f>SUM(H34:H38)</f>
        <v>16769</v>
      </c>
      <c r="I39" s="233">
        <f>H39/C39</f>
        <v>38.37299771167048</v>
      </c>
      <c r="J39" s="322">
        <f>SUM(J34:J38)</f>
        <v>971</v>
      </c>
    </row>
    <row r="40" spans="1:10" s="223" customFormat="1" ht="16.5" customHeight="1">
      <c r="A40" s="252"/>
      <c r="B40" s="275" t="s">
        <v>191</v>
      </c>
      <c r="C40" s="268">
        <v>0</v>
      </c>
      <c r="D40" s="246">
        <v>0</v>
      </c>
      <c r="E40" s="246">
        <v>0</v>
      </c>
      <c r="F40" s="246">
        <v>0</v>
      </c>
      <c r="G40" s="234">
        <v>0</v>
      </c>
      <c r="H40" s="226">
        <v>0</v>
      </c>
      <c r="I40" s="217">
        <v>0</v>
      </c>
      <c r="J40" s="317">
        <v>0</v>
      </c>
    </row>
    <row r="41" spans="1:10" s="223" customFormat="1" ht="16.5" customHeight="1">
      <c r="A41" s="254"/>
      <c r="B41" s="275" t="s">
        <v>68</v>
      </c>
      <c r="C41" s="268">
        <v>16</v>
      </c>
      <c r="D41" s="246">
        <v>6</v>
      </c>
      <c r="E41" s="246">
        <v>10</v>
      </c>
      <c r="F41" s="246">
        <v>0</v>
      </c>
      <c r="G41" s="234">
        <v>0</v>
      </c>
      <c r="H41" s="225">
        <v>192</v>
      </c>
      <c r="I41" s="218">
        <f aca="true" t="shared" si="2" ref="I41:I48">H41/C41</f>
        <v>12</v>
      </c>
      <c r="J41" s="317">
        <v>9</v>
      </c>
    </row>
    <row r="42" spans="1:10" s="223" customFormat="1" ht="16.5" customHeight="1">
      <c r="A42" s="219" t="s">
        <v>36</v>
      </c>
      <c r="B42" s="273" t="s">
        <v>220</v>
      </c>
      <c r="C42" s="268">
        <v>90</v>
      </c>
      <c r="D42" s="246">
        <v>46</v>
      </c>
      <c r="E42" s="246">
        <v>44</v>
      </c>
      <c r="F42" s="246">
        <v>0</v>
      </c>
      <c r="G42" s="234">
        <v>0</v>
      </c>
      <c r="H42" s="225">
        <v>3459</v>
      </c>
      <c r="I42" s="218">
        <f t="shared" si="2"/>
        <v>38.43333333333333</v>
      </c>
      <c r="J42" s="317">
        <v>375</v>
      </c>
    </row>
    <row r="43" spans="1:10" s="223" customFormat="1" ht="16.5" customHeight="1">
      <c r="A43" s="219"/>
      <c r="B43" s="273" t="s">
        <v>221</v>
      </c>
      <c r="C43" s="268">
        <v>85</v>
      </c>
      <c r="D43" s="246">
        <v>51</v>
      </c>
      <c r="E43" s="246">
        <v>34</v>
      </c>
      <c r="F43" s="246">
        <v>2</v>
      </c>
      <c r="G43" s="234">
        <v>0.023529411764705882</v>
      </c>
      <c r="H43" s="225">
        <v>4344</v>
      </c>
      <c r="I43" s="218">
        <f t="shared" si="2"/>
        <v>51.10588235294118</v>
      </c>
      <c r="J43" s="317">
        <v>413.5</v>
      </c>
    </row>
    <row r="44" spans="1:10" s="223" customFormat="1" ht="16.5" customHeight="1">
      <c r="A44" s="219"/>
      <c r="B44" s="273" t="s">
        <v>222</v>
      </c>
      <c r="C44" s="268">
        <v>43</v>
      </c>
      <c r="D44" s="246">
        <v>25</v>
      </c>
      <c r="E44" s="246">
        <v>18</v>
      </c>
      <c r="F44" s="246">
        <v>4</v>
      </c>
      <c r="G44" s="234">
        <v>0.09302325581395349</v>
      </c>
      <c r="H44" s="225">
        <v>1926</v>
      </c>
      <c r="I44" s="218">
        <f t="shared" si="2"/>
        <v>44.7906976744186</v>
      </c>
      <c r="J44" s="317">
        <v>212</v>
      </c>
    </row>
    <row r="45" spans="1:10" s="223" customFormat="1" ht="16.5" customHeight="1">
      <c r="A45" s="219"/>
      <c r="B45" s="273" t="s">
        <v>223</v>
      </c>
      <c r="C45" s="268">
        <v>99</v>
      </c>
      <c r="D45" s="246">
        <v>30</v>
      </c>
      <c r="E45" s="246">
        <v>69</v>
      </c>
      <c r="F45" s="246">
        <v>24</v>
      </c>
      <c r="G45" s="234">
        <v>0.24242424242424243</v>
      </c>
      <c r="H45" s="225">
        <v>3415</v>
      </c>
      <c r="I45" s="218">
        <f t="shared" si="2"/>
        <v>34.494949494949495</v>
      </c>
      <c r="J45" s="317">
        <v>392</v>
      </c>
    </row>
    <row r="46" spans="1:10" s="223" customFormat="1" ht="16.5" customHeight="1">
      <c r="A46" s="219"/>
      <c r="B46" s="273" t="s">
        <v>224</v>
      </c>
      <c r="C46" s="268">
        <v>36</v>
      </c>
      <c r="D46" s="246">
        <v>22</v>
      </c>
      <c r="E46" s="246">
        <v>14</v>
      </c>
      <c r="F46" s="246">
        <v>3</v>
      </c>
      <c r="G46" s="234">
        <v>0.08333333333333333</v>
      </c>
      <c r="H46" s="225">
        <v>1412</v>
      </c>
      <c r="I46" s="218">
        <f t="shared" si="2"/>
        <v>39.22222222222222</v>
      </c>
      <c r="J46" s="317">
        <v>208</v>
      </c>
    </row>
    <row r="47" spans="1:10" s="223" customFormat="1" ht="16.5" customHeight="1">
      <c r="A47" s="219"/>
      <c r="B47" s="273" t="s">
        <v>225</v>
      </c>
      <c r="C47" s="268">
        <v>45</v>
      </c>
      <c r="D47" s="246">
        <v>25</v>
      </c>
      <c r="E47" s="246">
        <v>20</v>
      </c>
      <c r="F47" s="246">
        <v>2</v>
      </c>
      <c r="G47" s="234">
        <v>0.044444444444444446</v>
      </c>
      <c r="H47" s="225">
        <v>1667</v>
      </c>
      <c r="I47" s="218">
        <f t="shared" si="2"/>
        <v>37.044444444444444</v>
      </c>
      <c r="J47" s="317">
        <v>200</v>
      </c>
    </row>
    <row r="48" spans="1:10" s="251" customFormat="1" ht="16.5">
      <c r="A48" s="239"/>
      <c r="B48" s="215" t="s">
        <v>37</v>
      </c>
      <c r="C48" s="215">
        <v>414</v>
      </c>
      <c r="D48" s="215">
        <v>205</v>
      </c>
      <c r="E48" s="215">
        <v>209</v>
      </c>
      <c r="F48" s="215">
        <v>35</v>
      </c>
      <c r="G48" s="216">
        <v>0.08454106280193237</v>
      </c>
      <c r="H48" s="271">
        <f>SUM(H40:H47)</f>
        <v>16415</v>
      </c>
      <c r="I48" s="233">
        <f t="shared" si="2"/>
        <v>39.64975845410628</v>
      </c>
      <c r="J48" s="322">
        <f>SUM(J40:J47)</f>
        <v>1809.5</v>
      </c>
    </row>
    <row r="49" spans="1:10" s="223" customFormat="1" ht="16.5" customHeight="1">
      <c r="A49" s="252"/>
      <c r="B49" s="275" t="s">
        <v>189</v>
      </c>
      <c r="C49" s="268">
        <v>0</v>
      </c>
      <c r="D49" s="246">
        <v>0</v>
      </c>
      <c r="E49" s="246">
        <v>0</v>
      </c>
      <c r="F49" s="246">
        <v>0</v>
      </c>
      <c r="G49" s="234">
        <v>0</v>
      </c>
      <c r="H49" s="226">
        <v>0</v>
      </c>
      <c r="I49" s="217">
        <v>0</v>
      </c>
      <c r="J49" s="243">
        <v>0</v>
      </c>
    </row>
    <row r="50" spans="1:10" s="223" customFormat="1" ht="16.5" customHeight="1">
      <c r="A50" s="219" t="s">
        <v>40</v>
      </c>
      <c r="B50" s="273" t="s">
        <v>226</v>
      </c>
      <c r="C50" s="268">
        <v>70</v>
      </c>
      <c r="D50" s="246">
        <v>29</v>
      </c>
      <c r="E50" s="246">
        <v>41</v>
      </c>
      <c r="F50" s="246">
        <v>0</v>
      </c>
      <c r="G50" s="234">
        <v>0</v>
      </c>
      <c r="H50" s="225">
        <v>3083</v>
      </c>
      <c r="I50" s="218">
        <f>H50/C50</f>
        <v>44.042857142857144</v>
      </c>
      <c r="J50" s="221">
        <v>187</v>
      </c>
    </row>
    <row r="51" spans="1:10" s="251" customFormat="1" ht="16.5" customHeight="1">
      <c r="A51" s="239"/>
      <c r="B51" s="215" t="s">
        <v>41</v>
      </c>
      <c r="C51" s="215">
        <v>70</v>
      </c>
      <c r="D51" s="215">
        <v>29</v>
      </c>
      <c r="E51" s="215">
        <v>41</v>
      </c>
      <c r="F51" s="215">
        <v>0</v>
      </c>
      <c r="G51" s="216">
        <v>0</v>
      </c>
      <c r="H51" s="271">
        <f>SUM(H49:H50)</f>
        <v>3083</v>
      </c>
      <c r="I51" s="233">
        <f>H51/C51</f>
        <v>44.042857142857144</v>
      </c>
      <c r="J51" s="323">
        <f>SUM(J49:J50)</f>
        <v>187</v>
      </c>
    </row>
    <row r="52" spans="1:10" s="223" customFormat="1" ht="16.5" customHeight="1">
      <c r="A52" s="219"/>
      <c r="B52" s="275" t="s">
        <v>188</v>
      </c>
      <c r="C52" s="268">
        <v>2</v>
      </c>
      <c r="D52" s="246">
        <v>0</v>
      </c>
      <c r="E52" s="246">
        <v>2</v>
      </c>
      <c r="F52" s="246">
        <v>0</v>
      </c>
      <c r="G52" s="234">
        <v>0</v>
      </c>
      <c r="H52" s="226">
        <v>45</v>
      </c>
      <c r="I52" s="217">
        <f>H52/C52</f>
        <v>22.5</v>
      </c>
      <c r="J52" s="243">
        <v>0</v>
      </c>
    </row>
    <row r="53" spans="1:10" s="223" customFormat="1" ht="19.5" customHeight="1">
      <c r="A53" s="219" t="s">
        <v>43</v>
      </c>
      <c r="B53" s="273" t="s">
        <v>227</v>
      </c>
      <c r="C53" s="268">
        <v>109</v>
      </c>
      <c r="D53" s="246">
        <v>46</v>
      </c>
      <c r="E53" s="246">
        <v>63</v>
      </c>
      <c r="F53" s="246">
        <v>11</v>
      </c>
      <c r="G53" s="234">
        <v>0.10091743119266056</v>
      </c>
      <c r="H53" s="225">
        <v>4600</v>
      </c>
      <c r="I53" s="218">
        <f>H53/C53</f>
        <v>42.20183486238532</v>
      </c>
      <c r="J53" s="221">
        <v>377</v>
      </c>
    </row>
    <row r="54" spans="1:10" s="251" customFormat="1" ht="16.5">
      <c r="A54" s="239"/>
      <c r="B54" s="215" t="s">
        <v>44</v>
      </c>
      <c r="C54" s="215">
        <v>111</v>
      </c>
      <c r="D54" s="215">
        <v>46</v>
      </c>
      <c r="E54" s="215">
        <v>65</v>
      </c>
      <c r="F54" s="215">
        <v>11</v>
      </c>
      <c r="G54" s="216">
        <v>0.0990990990990991</v>
      </c>
      <c r="H54" s="271">
        <f>SUM(H52:H53)</f>
        <v>4645</v>
      </c>
      <c r="I54" s="233">
        <f>H54/C54</f>
        <v>41.846846846846844</v>
      </c>
      <c r="J54" s="323">
        <f>SUM(J52:J53)</f>
        <v>377</v>
      </c>
    </row>
    <row r="55" spans="1:10" s="223" customFormat="1" ht="16.5" customHeight="1">
      <c r="A55" s="252"/>
      <c r="B55" s="275" t="s">
        <v>190</v>
      </c>
      <c r="C55" s="268">
        <v>0</v>
      </c>
      <c r="D55" s="246">
        <v>0</v>
      </c>
      <c r="E55" s="246">
        <v>0</v>
      </c>
      <c r="F55" s="246">
        <v>0</v>
      </c>
      <c r="G55" s="234">
        <v>0</v>
      </c>
      <c r="H55" s="226">
        <v>0</v>
      </c>
      <c r="I55" s="217">
        <v>0</v>
      </c>
      <c r="J55" s="243">
        <v>0</v>
      </c>
    </row>
    <row r="56" spans="1:10" s="223" customFormat="1" ht="16.5" customHeight="1">
      <c r="A56" s="219" t="s">
        <v>46</v>
      </c>
      <c r="B56" s="273" t="s">
        <v>196</v>
      </c>
      <c r="C56" s="268">
        <v>131</v>
      </c>
      <c r="D56" s="246">
        <v>93</v>
      </c>
      <c r="E56" s="246">
        <v>38</v>
      </c>
      <c r="F56" s="246">
        <v>4</v>
      </c>
      <c r="G56" s="234">
        <v>0.030534351145038167</v>
      </c>
      <c r="H56" s="225">
        <v>5032</v>
      </c>
      <c r="I56" s="218">
        <f aca="true" t="shared" si="3" ref="I56:I64">H56/C56</f>
        <v>38.412213740458014</v>
      </c>
      <c r="J56" s="221">
        <v>382</v>
      </c>
    </row>
    <row r="57" spans="1:10" s="255" customFormat="1" ht="16.5" customHeight="1">
      <c r="A57" s="240"/>
      <c r="B57" s="215" t="s">
        <v>47</v>
      </c>
      <c r="C57" s="215">
        <v>131</v>
      </c>
      <c r="D57" s="215">
        <v>93</v>
      </c>
      <c r="E57" s="215">
        <v>38</v>
      </c>
      <c r="F57" s="215">
        <v>4</v>
      </c>
      <c r="G57" s="216">
        <v>0.030534351145038167</v>
      </c>
      <c r="H57" s="271">
        <f>SUM(H55:H56)</f>
        <v>5032</v>
      </c>
      <c r="I57" s="324">
        <f t="shared" si="3"/>
        <v>38.412213740458014</v>
      </c>
      <c r="J57" s="325">
        <f>SUM(J55:J56)</f>
        <v>382</v>
      </c>
    </row>
    <row r="58" spans="1:10" s="255" customFormat="1" ht="16.5" customHeight="1">
      <c r="A58" s="256" t="s">
        <v>14</v>
      </c>
      <c r="B58" s="258" t="s">
        <v>48</v>
      </c>
      <c r="C58" s="268">
        <v>4</v>
      </c>
      <c r="D58" s="246">
        <v>0</v>
      </c>
      <c r="E58" s="246">
        <v>4</v>
      </c>
      <c r="F58" s="246">
        <v>0</v>
      </c>
      <c r="G58" s="234">
        <v>0</v>
      </c>
      <c r="H58" s="229">
        <v>198</v>
      </c>
      <c r="I58" s="257">
        <f t="shared" si="3"/>
        <v>49.5</v>
      </c>
      <c r="J58" s="221">
        <v>0</v>
      </c>
    </row>
    <row r="59" spans="1:10" s="223" customFormat="1" ht="16.5">
      <c r="A59" s="222"/>
      <c r="B59" s="258" t="s">
        <v>15</v>
      </c>
      <c r="C59" s="268">
        <v>450</v>
      </c>
      <c r="D59" s="246">
        <v>450</v>
      </c>
      <c r="E59" s="246">
        <v>0</v>
      </c>
      <c r="F59" s="246">
        <v>0</v>
      </c>
      <c r="G59" s="234">
        <v>0</v>
      </c>
      <c r="H59" s="229">
        <v>27319</v>
      </c>
      <c r="I59" s="259">
        <f t="shared" si="3"/>
        <v>60.708888888888886</v>
      </c>
      <c r="J59" s="221">
        <v>0</v>
      </c>
    </row>
    <row r="60" spans="1:10" s="223" customFormat="1" ht="16.5">
      <c r="A60" s="222"/>
      <c r="B60" s="258" t="s">
        <v>16</v>
      </c>
      <c r="C60" s="268">
        <v>38</v>
      </c>
      <c r="D60" s="246">
        <v>22</v>
      </c>
      <c r="E60" s="246">
        <v>16</v>
      </c>
      <c r="F60" s="246">
        <v>0</v>
      </c>
      <c r="G60" s="234">
        <v>0</v>
      </c>
      <c r="H60" s="229">
        <v>935</v>
      </c>
      <c r="I60" s="259">
        <f t="shared" si="3"/>
        <v>24.605263157894736</v>
      </c>
      <c r="J60" s="221">
        <v>0</v>
      </c>
    </row>
    <row r="61" spans="1:10" s="223" customFormat="1" ht="16.5">
      <c r="A61" s="222"/>
      <c r="B61" s="258" t="s">
        <v>17</v>
      </c>
      <c r="C61" s="268">
        <v>105</v>
      </c>
      <c r="D61" s="246">
        <v>105</v>
      </c>
      <c r="E61" s="246">
        <v>0</v>
      </c>
      <c r="F61" s="246">
        <v>105</v>
      </c>
      <c r="G61" s="234">
        <v>1</v>
      </c>
      <c r="H61" s="229">
        <v>4078</v>
      </c>
      <c r="I61" s="259">
        <f t="shared" si="3"/>
        <v>38.838095238095235</v>
      </c>
      <c r="J61" s="221">
        <v>0</v>
      </c>
    </row>
    <row r="62" spans="1:10" s="223" customFormat="1" ht="16.5">
      <c r="A62" s="222"/>
      <c r="B62" s="278" t="s">
        <v>18</v>
      </c>
      <c r="C62" s="268">
        <v>167</v>
      </c>
      <c r="D62" s="246">
        <v>167</v>
      </c>
      <c r="E62" s="246">
        <v>0</v>
      </c>
      <c r="F62" s="246">
        <v>0</v>
      </c>
      <c r="G62" s="234">
        <v>0</v>
      </c>
      <c r="H62" s="229">
        <v>7741</v>
      </c>
      <c r="I62" s="259">
        <f t="shared" si="3"/>
        <v>46.35329341317365</v>
      </c>
      <c r="J62" s="221">
        <v>0</v>
      </c>
    </row>
    <row r="63" spans="1:10" ht="16.5">
      <c r="A63" s="222"/>
      <c r="B63" s="278" t="s">
        <v>19</v>
      </c>
      <c r="C63" s="268">
        <v>47</v>
      </c>
      <c r="D63" s="246">
        <v>0</v>
      </c>
      <c r="E63" s="246">
        <v>47</v>
      </c>
      <c r="F63" s="246">
        <v>0</v>
      </c>
      <c r="G63" s="234">
        <v>0</v>
      </c>
      <c r="H63" s="229">
        <v>1816</v>
      </c>
      <c r="I63" s="260">
        <f t="shared" si="3"/>
        <v>38.638297872340424</v>
      </c>
      <c r="J63" s="221">
        <v>0</v>
      </c>
    </row>
    <row r="64" spans="1:10" ht="16.5">
      <c r="A64" s="240"/>
      <c r="B64" s="214" t="s">
        <v>49</v>
      </c>
      <c r="C64" s="215">
        <v>811</v>
      </c>
      <c r="D64" s="215">
        <v>744</v>
      </c>
      <c r="E64" s="215">
        <v>67</v>
      </c>
      <c r="F64" s="215">
        <v>105</v>
      </c>
      <c r="G64" s="216">
        <v>0.12946979038224415</v>
      </c>
      <c r="H64" s="326">
        <f>SUM(H58:H63)</f>
        <v>42087</v>
      </c>
      <c r="I64" s="327">
        <f t="shared" si="3"/>
        <v>51.895191122071516</v>
      </c>
      <c r="J64" s="215">
        <f>SUM(J58:J63)</f>
        <v>0</v>
      </c>
    </row>
  </sheetData>
  <sheetProtection/>
  <mergeCells count="4">
    <mergeCell ref="C2:C3"/>
    <mergeCell ref="D2:G2"/>
    <mergeCell ref="H2:H3"/>
    <mergeCell ref="A1:F1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77"/>
  <sheetViews>
    <sheetView tabSelected="1" zoomScalePageLayoutView="0" workbookViewId="0" topLeftCell="A1">
      <selection activeCell="H14" sqref="H14"/>
    </sheetView>
  </sheetViews>
  <sheetFormatPr defaultColWidth="8.875" defaultRowHeight="15.75"/>
  <cols>
    <col min="1" max="1" width="12.25390625" style="261" customWidth="1"/>
    <col min="2" max="2" width="19.125" style="261" customWidth="1"/>
    <col min="3" max="3" width="9.00390625" style="261" hidden="1" customWidth="1"/>
    <col min="4" max="4" width="9.50390625" style="261" customWidth="1"/>
    <col min="5" max="8" width="8.875" style="261" customWidth="1"/>
    <col min="9" max="9" width="9.00390625" style="261" customWidth="1"/>
    <col min="10" max="10" width="12.25390625" style="261" customWidth="1"/>
    <col min="11" max="12" width="12.125" style="338" customWidth="1"/>
    <col min="13" max="16384" width="8.875" style="261" customWidth="1"/>
  </cols>
  <sheetData>
    <row r="1" spans="1:13" ht="26.25" customHeight="1">
      <c r="A1" s="366" t="s">
        <v>185</v>
      </c>
      <c r="B1" s="365"/>
      <c r="C1" s="365"/>
      <c r="D1" s="365"/>
      <c r="E1" s="365"/>
      <c r="F1" s="365"/>
      <c r="G1" s="289"/>
      <c r="H1" s="289" t="s">
        <v>69</v>
      </c>
      <c r="I1" s="264"/>
      <c r="J1" s="264"/>
      <c r="K1" s="333"/>
      <c r="L1" s="333"/>
      <c r="M1" s="290"/>
    </row>
    <row r="2" spans="1:12" ht="16.5">
      <c r="A2" s="279"/>
      <c r="B2" s="287"/>
      <c r="C2" s="288"/>
      <c r="D2" s="357" t="s">
        <v>187</v>
      </c>
      <c r="E2" s="359" t="s">
        <v>8</v>
      </c>
      <c r="F2" s="360"/>
      <c r="G2" s="360"/>
      <c r="H2" s="361"/>
      <c r="I2" s="362" t="s">
        <v>295</v>
      </c>
      <c r="J2" s="291"/>
      <c r="K2" s="332"/>
      <c r="L2" s="332"/>
    </row>
    <row r="3" spans="1:12" ht="64.5" customHeight="1">
      <c r="A3" s="280" t="s">
        <v>0</v>
      </c>
      <c r="B3" s="281" t="s">
        <v>131</v>
      </c>
      <c r="C3" s="285" t="s">
        <v>186</v>
      </c>
      <c r="D3" s="358"/>
      <c r="E3" s="282" t="s">
        <v>2</v>
      </c>
      <c r="F3" s="282" t="s">
        <v>3</v>
      </c>
      <c r="G3" s="283" t="s">
        <v>20</v>
      </c>
      <c r="H3" s="284" t="s">
        <v>4</v>
      </c>
      <c r="I3" s="363"/>
      <c r="J3" s="293" t="s">
        <v>9</v>
      </c>
      <c r="K3" s="334" t="s">
        <v>338</v>
      </c>
      <c r="L3" s="334" t="s">
        <v>339</v>
      </c>
    </row>
    <row r="4" spans="1:12" ht="16.5">
      <c r="A4" s="237"/>
      <c r="B4" s="232" t="s">
        <v>10</v>
      </c>
      <c r="C4" s="233">
        <f>SUM(C11,C20,C37,C45,C57,C62,C70,C74)</f>
        <v>3343</v>
      </c>
      <c r="D4" s="233">
        <v>2342</v>
      </c>
      <c r="E4" s="269">
        <v>766</v>
      </c>
      <c r="F4" s="269">
        <v>1576</v>
      </c>
      <c r="G4" s="233">
        <v>774</v>
      </c>
      <c r="H4" s="216">
        <v>0.3304867634500427</v>
      </c>
      <c r="I4" s="320">
        <f>SUM(I11,I20,I37,I45,I57,I62,I70,I74)</f>
        <v>21823</v>
      </c>
      <c r="J4" s="233">
        <f aca="true" t="shared" si="0" ref="J4:J11">I4/D4</f>
        <v>9.318104184457729</v>
      </c>
      <c r="K4" s="339">
        <f>SUM(K11,K20,K37,K45,K57,K62,K70,K74,K77)</f>
        <v>3594.5</v>
      </c>
      <c r="L4" s="339">
        <f>SUM(L11,L20,L37,L45,L57,L62,L70,L74,L77)</f>
        <v>1423.5</v>
      </c>
    </row>
    <row r="5" spans="1:12" ht="16.5">
      <c r="A5" s="245"/>
      <c r="B5" s="273" t="s">
        <v>228</v>
      </c>
      <c r="C5" s="247">
        <v>75</v>
      </c>
      <c r="D5" s="241">
        <v>52</v>
      </c>
      <c r="E5" s="241">
        <v>16</v>
      </c>
      <c r="F5" s="241">
        <v>36</v>
      </c>
      <c r="G5" s="241">
        <v>10</v>
      </c>
      <c r="H5" s="234">
        <v>0.19230769230769232</v>
      </c>
      <c r="I5" s="227">
        <v>412</v>
      </c>
      <c r="J5" s="247">
        <f t="shared" si="0"/>
        <v>7.923076923076923</v>
      </c>
      <c r="K5" s="335">
        <v>82.5</v>
      </c>
      <c r="L5" s="336">
        <v>41</v>
      </c>
    </row>
    <row r="6" spans="1:12" ht="16.5">
      <c r="A6" s="219" t="s">
        <v>12</v>
      </c>
      <c r="B6" s="273" t="s">
        <v>229</v>
      </c>
      <c r="C6" s="231">
        <v>52</v>
      </c>
      <c r="D6" s="241">
        <v>10</v>
      </c>
      <c r="E6" s="241">
        <v>2</v>
      </c>
      <c r="F6" s="241">
        <v>8</v>
      </c>
      <c r="G6" s="241">
        <v>0</v>
      </c>
      <c r="H6" s="234">
        <v>0</v>
      </c>
      <c r="I6" s="229">
        <v>84</v>
      </c>
      <c r="J6" s="231">
        <f t="shared" si="0"/>
        <v>8.4</v>
      </c>
      <c r="K6" s="335">
        <v>53</v>
      </c>
      <c r="L6" s="336">
        <v>0</v>
      </c>
    </row>
    <row r="7" spans="1:12" ht="16.5">
      <c r="A7" s="219"/>
      <c r="B7" s="273" t="s">
        <v>230</v>
      </c>
      <c r="C7" s="231">
        <v>51</v>
      </c>
      <c r="D7" s="241">
        <v>28</v>
      </c>
      <c r="E7" s="241">
        <v>6</v>
      </c>
      <c r="F7" s="241">
        <v>22</v>
      </c>
      <c r="G7" s="241">
        <v>0</v>
      </c>
      <c r="H7" s="234">
        <v>0</v>
      </c>
      <c r="I7" s="229">
        <v>253</v>
      </c>
      <c r="J7" s="231">
        <f t="shared" si="0"/>
        <v>9.035714285714286</v>
      </c>
      <c r="K7" s="335">
        <v>58</v>
      </c>
      <c r="L7" s="336">
        <v>30.5</v>
      </c>
    </row>
    <row r="8" spans="1:12" ht="16.5">
      <c r="A8" s="219"/>
      <c r="B8" s="273" t="s">
        <v>231</v>
      </c>
      <c r="C8" s="231">
        <v>53</v>
      </c>
      <c r="D8" s="241">
        <v>22</v>
      </c>
      <c r="E8" s="241">
        <v>4</v>
      </c>
      <c r="F8" s="241">
        <v>18</v>
      </c>
      <c r="G8" s="241">
        <v>3</v>
      </c>
      <c r="H8" s="234">
        <v>0.13636363636363635</v>
      </c>
      <c r="I8" s="229">
        <v>124</v>
      </c>
      <c r="J8" s="231">
        <f t="shared" si="0"/>
        <v>5.636363636363637</v>
      </c>
      <c r="K8" s="335">
        <v>61.5</v>
      </c>
      <c r="L8" s="336">
        <v>0</v>
      </c>
    </row>
    <row r="9" spans="1:12" ht="16.5">
      <c r="A9" s="219"/>
      <c r="B9" s="273" t="s">
        <v>232</v>
      </c>
      <c r="C9" s="253">
        <v>45</v>
      </c>
      <c r="D9" s="241">
        <v>12</v>
      </c>
      <c r="E9" s="241">
        <v>2</v>
      </c>
      <c r="F9" s="241">
        <v>10</v>
      </c>
      <c r="G9" s="241">
        <v>0</v>
      </c>
      <c r="H9" s="234">
        <v>0</v>
      </c>
      <c r="I9" s="229">
        <v>136</v>
      </c>
      <c r="J9" s="253">
        <f t="shared" si="0"/>
        <v>11.333333333333334</v>
      </c>
      <c r="K9" s="335">
        <v>48</v>
      </c>
      <c r="L9" s="336">
        <v>0</v>
      </c>
    </row>
    <row r="10" spans="1:12" ht="16.5">
      <c r="A10" s="219"/>
      <c r="B10" s="273" t="s">
        <v>233</v>
      </c>
      <c r="C10" s="231">
        <v>2</v>
      </c>
      <c r="D10" s="241">
        <v>5</v>
      </c>
      <c r="E10" s="241">
        <v>2</v>
      </c>
      <c r="F10" s="241">
        <v>3</v>
      </c>
      <c r="G10" s="241">
        <v>1</v>
      </c>
      <c r="H10" s="234">
        <v>0.2</v>
      </c>
      <c r="I10" s="329">
        <v>12</v>
      </c>
      <c r="J10" s="328">
        <v>2</v>
      </c>
      <c r="K10" s="335">
        <v>0</v>
      </c>
      <c r="L10" s="336">
        <v>2</v>
      </c>
    </row>
    <row r="11" spans="1:12" ht="16.5">
      <c r="A11" s="237"/>
      <c r="B11" s="214" t="s">
        <v>13</v>
      </c>
      <c r="C11" s="270">
        <f>SUM(C5:C9)</f>
        <v>276</v>
      </c>
      <c r="D11" s="233">
        <v>129</v>
      </c>
      <c r="E11" s="233">
        <v>32</v>
      </c>
      <c r="F11" s="233">
        <v>97</v>
      </c>
      <c r="G11" s="233">
        <v>14</v>
      </c>
      <c r="H11" s="216">
        <v>0.10852713178294573</v>
      </c>
      <c r="I11" s="271">
        <f>SUM(I5:I9)</f>
        <v>1009</v>
      </c>
      <c r="J11" s="233">
        <f t="shared" si="0"/>
        <v>7.821705426356589</v>
      </c>
      <c r="K11" s="339">
        <f>SUM(K5:K10)</f>
        <v>303</v>
      </c>
      <c r="L11" s="339">
        <f>SUM(L5:L10)</f>
        <v>73.5</v>
      </c>
    </row>
    <row r="12" spans="1:12" ht="16.5">
      <c r="A12" s="219"/>
      <c r="B12" s="274" t="s">
        <v>291</v>
      </c>
      <c r="C12" s="226">
        <v>0</v>
      </c>
      <c r="D12" s="241">
        <v>16</v>
      </c>
      <c r="E12" s="241">
        <v>16</v>
      </c>
      <c r="F12" s="241">
        <v>0</v>
      </c>
      <c r="G12" s="241">
        <v>0</v>
      </c>
      <c r="H12" s="234">
        <v>0</v>
      </c>
      <c r="I12" s="227">
        <v>536</v>
      </c>
      <c r="J12" s="228"/>
      <c r="K12" s="335">
        <v>0</v>
      </c>
      <c r="L12" s="336">
        <v>0</v>
      </c>
    </row>
    <row r="13" spans="1:12" ht="16.5">
      <c r="A13" s="252"/>
      <c r="B13" s="273" t="s">
        <v>234</v>
      </c>
      <c r="C13" s="266">
        <v>62</v>
      </c>
      <c r="D13" s="241">
        <v>30</v>
      </c>
      <c r="E13" s="241">
        <v>14</v>
      </c>
      <c r="F13" s="241">
        <v>16</v>
      </c>
      <c r="G13" s="241">
        <v>4</v>
      </c>
      <c r="H13" s="234">
        <v>0.13333333333333333</v>
      </c>
      <c r="I13" s="229">
        <v>479</v>
      </c>
      <c r="J13" s="266">
        <f aca="true" t="shared" si="1" ref="J13:J20">I13/D13</f>
        <v>15.966666666666667</v>
      </c>
      <c r="K13" s="335">
        <v>69</v>
      </c>
      <c r="L13" s="336">
        <v>16</v>
      </c>
    </row>
    <row r="14" spans="1:12" ht="16.5">
      <c r="A14" s="219" t="s">
        <v>22</v>
      </c>
      <c r="B14" s="273" t="s">
        <v>235</v>
      </c>
      <c r="C14" s="231">
        <v>63</v>
      </c>
      <c r="D14" s="241">
        <v>33</v>
      </c>
      <c r="E14" s="241">
        <v>22</v>
      </c>
      <c r="F14" s="241">
        <v>11</v>
      </c>
      <c r="G14" s="241">
        <v>0</v>
      </c>
      <c r="H14" s="234">
        <v>0</v>
      </c>
      <c r="I14" s="229">
        <v>457</v>
      </c>
      <c r="J14" s="231">
        <f t="shared" si="1"/>
        <v>13.848484848484848</v>
      </c>
      <c r="K14" s="335">
        <v>63.5</v>
      </c>
      <c r="L14" s="336">
        <v>31.5</v>
      </c>
    </row>
    <row r="15" spans="1:12" ht="16.5">
      <c r="A15" s="219"/>
      <c r="B15" s="273" t="s">
        <v>236</v>
      </c>
      <c r="C15" s="231">
        <v>69</v>
      </c>
      <c r="D15" s="241">
        <v>24</v>
      </c>
      <c r="E15" s="241">
        <v>4</v>
      </c>
      <c r="F15" s="241">
        <v>20</v>
      </c>
      <c r="G15" s="241">
        <v>1</v>
      </c>
      <c r="H15" s="234">
        <v>0.041666666666666664</v>
      </c>
      <c r="I15" s="229">
        <v>466</v>
      </c>
      <c r="J15" s="231">
        <f t="shared" si="1"/>
        <v>19.416666666666668</v>
      </c>
      <c r="K15" s="335">
        <v>76</v>
      </c>
      <c r="L15" s="336">
        <v>36.5</v>
      </c>
    </row>
    <row r="16" spans="1:12" ht="16.5">
      <c r="A16" s="219"/>
      <c r="B16" s="273" t="s">
        <v>237</v>
      </c>
      <c r="C16" s="231">
        <v>40</v>
      </c>
      <c r="D16" s="241">
        <v>25</v>
      </c>
      <c r="E16" s="241">
        <v>7</v>
      </c>
      <c r="F16" s="241">
        <v>18</v>
      </c>
      <c r="G16" s="241">
        <v>0</v>
      </c>
      <c r="H16" s="234">
        <v>0</v>
      </c>
      <c r="I16" s="229">
        <v>395</v>
      </c>
      <c r="J16" s="231">
        <f t="shared" si="1"/>
        <v>15.8</v>
      </c>
      <c r="K16" s="335">
        <v>42</v>
      </c>
      <c r="L16" s="336">
        <v>0</v>
      </c>
    </row>
    <row r="17" spans="1:12" ht="16.5">
      <c r="A17" s="219"/>
      <c r="B17" s="273" t="s">
        <v>238</v>
      </c>
      <c r="C17" s="231">
        <v>72</v>
      </c>
      <c r="D17" s="241">
        <v>15</v>
      </c>
      <c r="E17" s="241">
        <v>5</v>
      </c>
      <c r="F17" s="241">
        <v>10</v>
      </c>
      <c r="G17" s="241">
        <v>2</v>
      </c>
      <c r="H17" s="234">
        <v>0.13333333333333333</v>
      </c>
      <c r="I17" s="229">
        <v>315</v>
      </c>
      <c r="J17" s="231">
        <f t="shared" si="1"/>
        <v>21</v>
      </c>
      <c r="K17" s="335">
        <v>74</v>
      </c>
      <c r="L17" s="336">
        <v>0</v>
      </c>
    </row>
    <row r="18" spans="1:12" ht="16.5">
      <c r="A18" s="219"/>
      <c r="B18" s="273" t="s">
        <v>239</v>
      </c>
      <c r="C18" s="231">
        <v>55</v>
      </c>
      <c r="D18" s="241">
        <v>19</v>
      </c>
      <c r="E18" s="241">
        <v>3</v>
      </c>
      <c r="F18" s="241">
        <v>16</v>
      </c>
      <c r="G18" s="241">
        <v>0</v>
      </c>
      <c r="H18" s="234">
        <v>0</v>
      </c>
      <c r="I18" s="229">
        <v>270</v>
      </c>
      <c r="J18" s="231">
        <f t="shared" si="1"/>
        <v>14.210526315789474</v>
      </c>
      <c r="K18" s="335">
        <v>53.5</v>
      </c>
      <c r="L18" s="336">
        <v>0</v>
      </c>
    </row>
    <row r="19" spans="1:12" ht="16.5">
      <c r="A19" s="219"/>
      <c r="B19" s="273" t="s">
        <v>240</v>
      </c>
      <c r="C19" s="249">
        <v>21</v>
      </c>
      <c r="D19" s="241">
        <v>12</v>
      </c>
      <c r="E19" s="241">
        <v>9</v>
      </c>
      <c r="F19" s="241">
        <v>3</v>
      </c>
      <c r="G19" s="241">
        <v>0</v>
      </c>
      <c r="H19" s="234">
        <v>0</v>
      </c>
      <c r="I19" s="265">
        <v>65</v>
      </c>
      <c r="J19" s="249">
        <f t="shared" si="1"/>
        <v>5.416666666666667</v>
      </c>
      <c r="K19" s="335">
        <v>26.5</v>
      </c>
      <c r="L19" s="337">
        <v>0</v>
      </c>
    </row>
    <row r="20" spans="1:12" ht="16.5">
      <c r="A20" s="237"/>
      <c r="B20" s="214" t="s">
        <v>23</v>
      </c>
      <c r="C20" s="271">
        <f>SUM(C12:C19)</f>
        <v>382</v>
      </c>
      <c r="D20" s="233">
        <v>174</v>
      </c>
      <c r="E20" s="233">
        <v>80</v>
      </c>
      <c r="F20" s="233">
        <v>94</v>
      </c>
      <c r="G20" s="233">
        <v>7</v>
      </c>
      <c r="H20" s="216">
        <v>0.040229885057471264</v>
      </c>
      <c r="I20" s="326">
        <f>SUM(I12:I19)</f>
        <v>2983</v>
      </c>
      <c r="J20" s="233">
        <f t="shared" si="1"/>
        <v>17.14367816091954</v>
      </c>
      <c r="K20" s="340">
        <f>SUM(K12:K19)</f>
        <v>404.5</v>
      </c>
      <c r="L20" s="340">
        <f>SUM(L12:L19)</f>
        <v>84</v>
      </c>
    </row>
    <row r="21" spans="1:12" ht="16.5">
      <c r="A21" s="267"/>
      <c r="B21" s="274" t="s">
        <v>290</v>
      </c>
      <c r="C21" s="225">
        <v>0</v>
      </c>
      <c r="D21" s="241">
        <v>0</v>
      </c>
      <c r="E21" s="241">
        <v>0</v>
      </c>
      <c r="F21" s="241">
        <v>0</v>
      </c>
      <c r="G21" s="241">
        <v>0</v>
      </c>
      <c r="H21" s="234"/>
      <c r="I21" s="229">
        <v>0</v>
      </c>
      <c r="J21" s="218"/>
      <c r="K21" s="335">
        <v>0</v>
      </c>
      <c r="L21" s="336">
        <v>0</v>
      </c>
    </row>
    <row r="22" spans="1:12" ht="16.5">
      <c r="A22" s="219"/>
      <c r="B22" s="276" t="s">
        <v>241</v>
      </c>
      <c r="C22" s="266">
        <v>13</v>
      </c>
      <c r="D22" s="241">
        <v>8</v>
      </c>
      <c r="E22" s="241">
        <v>4</v>
      </c>
      <c r="F22" s="241">
        <v>4</v>
      </c>
      <c r="G22" s="241">
        <v>4</v>
      </c>
      <c r="H22" s="234">
        <v>0.5</v>
      </c>
      <c r="I22" s="229">
        <v>74</v>
      </c>
      <c r="J22" s="218">
        <f aca="true" t="shared" si="2" ref="J22:J45">I22/D22</f>
        <v>9.25</v>
      </c>
      <c r="K22" s="335">
        <v>17</v>
      </c>
      <c r="L22" s="336">
        <v>0</v>
      </c>
    </row>
    <row r="23" spans="1:12" ht="16.5">
      <c r="A23" s="219" t="s">
        <v>26</v>
      </c>
      <c r="B23" s="276" t="s">
        <v>261</v>
      </c>
      <c r="C23" s="231">
        <v>20</v>
      </c>
      <c r="D23" s="241">
        <v>15</v>
      </c>
      <c r="E23" s="241">
        <v>5</v>
      </c>
      <c r="F23" s="241">
        <v>10</v>
      </c>
      <c r="G23" s="241">
        <v>4</v>
      </c>
      <c r="H23" s="234">
        <v>0.26666666666666666</v>
      </c>
      <c r="I23" s="229">
        <v>135</v>
      </c>
      <c r="J23" s="218">
        <f t="shared" si="2"/>
        <v>9</v>
      </c>
      <c r="K23" s="335">
        <v>20</v>
      </c>
      <c r="L23" s="336">
        <v>0</v>
      </c>
    </row>
    <row r="24" spans="1:12" ht="16.5">
      <c r="A24" s="219"/>
      <c r="B24" s="273" t="s">
        <v>242</v>
      </c>
      <c r="C24" s="231">
        <v>63</v>
      </c>
      <c r="D24" s="241">
        <v>40</v>
      </c>
      <c r="E24" s="241">
        <v>26</v>
      </c>
      <c r="F24" s="241">
        <v>14</v>
      </c>
      <c r="G24" s="241">
        <v>18</v>
      </c>
      <c r="H24" s="234">
        <v>0.45</v>
      </c>
      <c r="I24" s="229">
        <v>342</v>
      </c>
      <c r="J24" s="218">
        <f t="shared" si="2"/>
        <v>8.55</v>
      </c>
      <c r="K24" s="335">
        <v>71.5</v>
      </c>
      <c r="L24" s="336">
        <v>19</v>
      </c>
    </row>
    <row r="25" spans="1:12" ht="16.5">
      <c r="A25" s="219"/>
      <c r="B25" s="273" t="s">
        <v>243</v>
      </c>
      <c r="C25" s="231">
        <v>72</v>
      </c>
      <c r="D25" s="241">
        <v>68</v>
      </c>
      <c r="E25" s="241">
        <v>32</v>
      </c>
      <c r="F25" s="241">
        <v>36</v>
      </c>
      <c r="G25" s="241">
        <v>16</v>
      </c>
      <c r="H25" s="234">
        <v>0.23529411764705882</v>
      </c>
      <c r="I25" s="229">
        <v>478</v>
      </c>
      <c r="J25" s="218">
        <f t="shared" si="2"/>
        <v>7.029411764705882</v>
      </c>
      <c r="K25" s="335">
        <v>83.5</v>
      </c>
      <c r="L25" s="336">
        <v>37</v>
      </c>
    </row>
    <row r="26" spans="1:12" ht="16.5">
      <c r="A26" s="219"/>
      <c r="B26" s="274" t="s">
        <v>244</v>
      </c>
      <c r="C26" s="230">
        <v>65</v>
      </c>
      <c r="D26" s="241">
        <v>67</v>
      </c>
      <c r="E26" s="241">
        <v>26</v>
      </c>
      <c r="F26" s="241">
        <v>41</v>
      </c>
      <c r="G26" s="241">
        <v>41</v>
      </c>
      <c r="H26" s="234">
        <v>0.6119402985074627</v>
      </c>
      <c r="I26" s="229">
        <v>325</v>
      </c>
      <c r="J26" s="218">
        <f t="shared" si="2"/>
        <v>4.850746268656716</v>
      </c>
      <c r="K26" s="335">
        <v>74.5</v>
      </c>
      <c r="L26" s="336">
        <v>34.5</v>
      </c>
    </row>
    <row r="27" spans="1:12" ht="16.5">
      <c r="A27" s="219"/>
      <c r="B27" s="273" t="s">
        <v>245</v>
      </c>
      <c r="C27" s="231">
        <v>42</v>
      </c>
      <c r="D27" s="241">
        <v>41</v>
      </c>
      <c r="E27" s="241">
        <v>24</v>
      </c>
      <c r="F27" s="241">
        <v>17</v>
      </c>
      <c r="G27" s="241">
        <v>2</v>
      </c>
      <c r="H27" s="234">
        <v>0.04878048780487805</v>
      </c>
      <c r="I27" s="229">
        <v>266</v>
      </c>
      <c r="J27" s="218">
        <f t="shared" si="2"/>
        <v>6.487804878048781</v>
      </c>
      <c r="K27" s="335">
        <v>46</v>
      </c>
      <c r="L27" s="336">
        <v>22</v>
      </c>
    </row>
    <row r="28" spans="1:12" ht="16.5">
      <c r="A28" s="219"/>
      <c r="B28" s="273" t="s">
        <v>246</v>
      </c>
      <c r="C28" s="231">
        <v>45</v>
      </c>
      <c r="D28" s="241">
        <v>46</v>
      </c>
      <c r="E28" s="241">
        <v>8</v>
      </c>
      <c r="F28" s="241">
        <v>38</v>
      </c>
      <c r="G28" s="241">
        <v>8</v>
      </c>
      <c r="H28" s="234">
        <v>0.17391304347826086</v>
      </c>
      <c r="I28" s="229">
        <v>354</v>
      </c>
      <c r="J28" s="218">
        <f t="shared" si="2"/>
        <v>7.695652173913044</v>
      </c>
      <c r="K28" s="335">
        <v>45.5</v>
      </c>
      <c r="L28" s="336">
        <v>26.5</v>
      </c>
    </row>
    <row r="29" spans="1:12" ht="16.5">
      <c r="A29" s="219"/>
      <c r="B29" s="273" t="s">
        <v>247</v>
      </c>
      <c r="C29" s="231">
        <v>47</v>
      </c>
      <c r="D29" s="241">
        <v>34</v>
      </c>
      <c r="E29" s="241">
        <v>10</v>
      </c>
      <c r="F29" s="241">
        <v>24</v>
      </c>
      <c r="G29" s="241">
        <v>10</v>
      </c>
      <c r="H29" s="234">
        <v>0.29411764705882354</v>
      </c>
      <c r="I29" s="229">
        <v>246</v>
      </c>
      <c r="J29" s="218">
        <f t="shared" si="2"/>
        <v>7.235294117647059</v>
      </c>
      <c r="K29" s="335">
        <v>48.5</v>
      </c>
      <c r="L29" s="336">
        <v>23</v>
      </c>
    </row>
    <row r="30" spans="1:12" ht="16.5">
      <c r="A30" s="219"/>
      <c r="B30" s="273" t="s">
        <v>248</v>
      </c>
      <c r="C30" s="231">
        <v>76</v>
      </c>
      <c r="D30" s="241">
        <v>65</v>
      </c>
      <c r="E30" s="241">
        <v>23</v>
      </c>
      <c r="F30" s="241">
        <v>42</v>
      </c>
      <c r="G30" s="241">
        <v>36</v>
      </c>
      <c r="H30" s="234">
        <v>0.5538461538461539</v>
      </c>
      <c r="I30" s="229">
        <v>479</v>
      </c>
      <c r="J30" s="218">
        <f t="shared" si="2"/>
        <v>7.369230769230769</v>
      </c>
      <c r="K30" s="335">
        <v>76</v>
      </c>
      <c r="L30" s="336">
        <v>35</v>
      </c>
    </row>
    <row r="31" spans="1:12" ht="16.5">
      <c r="A31" s="219"/>
      <c r="B31" s="273" t="s">
        <v>249</v>
      </c>
      <c r="C31" s="231">
        <v>52</v>
      </c>
      <c r="D31" s="241">
        <v>62</v>
      </c>
      <c r="E31" s="241">
        <v>41</v>
      </c>
      <c r="F31" s="241">
        <v>21</v>
      </c>
      <c r="G31" s="241">
        <v>41</v>
      </c>
      <c r="H31" s="234">
        <v>0.6612903225806451</v>
      </c>
      <c r="I31" s="229">
        <v>335</v>
      </c>
      <c r="J31" s="218">
        <f t="shared" si="2"/>
        <v>5.403225806451613</v>
      </c>
      <c r="K31" s="335">
        <v>54</v>
      </c>
      <c r="L31" s="336">
        <v>23.5</v>
      </c>
    </row>
    <row r="32" spans="1:12" ht="16.5">
      <c r="A32" s="219"/>
      <c r="B32" s="273" t="s">
        <v>250</v>
      </c>
      <c r="C32" s="231">
        <v>54</v>
      </c>
      <c r="D32" s="241">
        <v>45</v>
      </c>
      <c r="E32" s="241">
        <v>4</v>
      </c>
      <c r="F32" s="241">
        <v>41</v>
      </c>
      <c r="G32" s="241">
        <v>18</v>
      </c>
      <c r="H32" s="234">
        <v>0.4</v>
      </c>
      <c r="I32" s="229">
        <v>322</v>
      </c>
      <c r="J32" s="218">
        <f t="shared" si="2"/>
        <v>7.155555555555556</v>
      </c>
      <c r="K32" s="335">
        <v>53.5</v>
      </c>
      <c r="L32" s="336">
        <v>26</v>
      </c>
    </row>
    <row r="33" spans="1:12" ht="16.5">
      <c r="A33" s="219"/>
      <c r="B33" s="273" t="s">
        <v>251</v>
      </c>
      <c r="C33" s="231">
        <v>51</v>
      </c>
      <c r="D33" s="241">
        <v>95</v>
      </c>
      <c r="E33" s="241">
        <v>30</v>
      </c>
      <c r="F33" s="241">
        <v>65</v>
      </c>
      <c r="G33" s="241">
        <v>35</v>
      </c>
      <c r="H33" s="234">
        <v>0.3684210526315789</v>
      </c>
      <c r="I33" s="229">
        <v>672</v>
      </c>
      <c r="J33" s="218">
        <f t="shared" si="2"/>
        <v>7.073684210526316</v>
      </c>
      <c r="K33" s="335">
        <v>50.5</v>
      </c>
      <c r="L33" s="336">
        <v>97</v>
      </c>
    </row>
    <row r="34" spans="1:12" ht="16.5">
      <c r="A34" s="219"/>
      <c r="B34" s="273" t="s">
        <v>252</v>
      </c>
      <c r="C34" s="231">
        <v>69</v>
      </c>
      <c r="D34" s="241">
        <v>40</v>
      </c>
      <c r="E34" s="241">
        <v>13</v>
      </c>
      <c r="F34" s="241">
        <v>27</v>
      </c>
      <c r="G34" s="241">
        <v>12</v>
      </c>
      <c r="H34" s="234">
        <v>0.3</v>
      </c>
      <c r="I34" s="229">
        <v>402</v>
      </c>
      <c r="J34" s="218">
        <f t="shared" si="2"/>
        <v>10.05</v>
      </c>
      <c r="K34" s="335">
        <v>70</v>
      </c>
      <c r="L34" s="336">
        <v>54</v>
      </c>
    </row>
    <row r="35" spans="1:12" ht="16.5">
      <c r="A35" s="219"/>
      <c r="B35" s="273" t="s">
        <v>253</v>
      </c>
      <c r="C35" s="231">
        <v>92</v>
      </c>
      <c r="D35" s="241">
        <v>118</v>
      </c>
      <c r="E35" s="241">
        <v>37</v>
      </c>
      <c r="F35" s="241">
        <v>81</v>
      </c>
      <c r="G35" s="241">
        <v>69</v>
      </c>
      <c r="H35" s="234">
        <v>0.5847457627118644</v>
      </c>
      <c r="I35" s="229">
        <v>949</v>
      </c>
      <c r="J35" s="218">
        <f t="shared" si="2"/>
        <v>8.042372881355933</v>
      </c>
      <c r="K35" s="335">
        <v>98.5</v>
      </c>
      <c r="L35" s="336">
        <v>54.5</v>
      </c>
    </row>
    <row r="36" spans="1:12" ht="16.5">
      <c r="A36" s="219"/>
      <c r="B36" s="273" t="s">
        <v>254</v>
      </c>
      <c r="C36" s="249">
        <v>30</v>
      </c>
      <c r="D36" s="241">
        <v>23</v>
      </c>
      <c r="E36" s="241">
        <v>4</v>
      </c>
      <c r="F36" s="241">
        <v>19</v>
      </c>
      <c r="G36" s="241">
        <v>4</v>
      </c>
      <c r="H36" s="234">
        <v>0.17391304347826086</v>
      </c>
      <c r="I36" s="265">
        <v>241</v>
      </c>
      <c r="J36" s="224">
        <f t="shared" si="2"/>
        <v>10.478260869565217</v>
      </c>
      <c r="K36" s="335">
        <v>35</v>
      </c>
      <c r="L36" s="336">
        <v>0</v>
      </c>
    </row>
    <row r="37" spans="1:12" ht="16.5">
      <c r="A37" s="237"/>
      <c r="B37" s="215" t="s">
        <v>30</v>
      </c>
      <c r="C37" s="272">
        <f>SUM(C21:C36)</f>
        <v>791</v>
      </c>
      <c r="D37" s="233">
        <v>767</v>
      </c>
      <c r="E37" s="269">
        <v>287</v>
      </c>
      <c r="F37" s="269">
        <v>480</v>
      </c>
      <c r="G37" s="269">
        <v>318</v>
      </c>
      <c r="H37" s="216">
        <v>0.41460234680573665</v>
      </c>
      <c r="I37" s="341">
        <f>SUM(I21:I36)</f>
        <v>5620</v>
      </c>
      <c r="J37" s="233">
        <f t="shared" si="2"/>
        <v>7.327249022164277</v>
      </c>
      <c r="K37" s="340">
        <f>SUM(K21:K36)</f>
        <v>844</v>
      </c>
      <c r="L37" s="340">
        <f>SUM(L21:L36)</f>
        <v>452</v>
      </c>
    </row>
    <row r="38" spans="1:12" ht="16.5">
      <c r="A38" s="219"/>
      <c r="B38" s="274" t="s">
        <v>255</v>
      </c>
      <c r="C38" s="247">
        <v>27</v>
      </c>
      <c r="D38" s="241">
        <v>12</v>
      </c>
      <c r="E38" s="241">
        <v>10</v>
      </c>
      <c r="F38" s="241">
        <v>2</v>
      </c>
      <c r="G38" s="241">
        <v>8</v>
      </c>
      <c r="H38" s="234">
        <v>0.6666666666666666</v>
      </c>
      <c r="I38" s="227">
        <v>140</v>
      </c>
      <c r="J38" s="217">
        <f t="shared" si="2"/>
        <v>11.666666666666666</v>
      </c>
      <c r="K38" s="335">
        <v>28</v>
      </c>
      <c r="L38" s="336">
        <v>0</v>
      </c>
    </row>
    <row r="39" spans="1:12" ht="16.5">
      <c r="A39" s="219" t="s">
        <v>32</v>
      </c>
      <c r="B39" s="273" t="s">
        <v>256</v>
      </c>
      <c r="C39" s="231">
        <v>31</v>
      </c>
      <c r="D39" s="241">
        <v>13</v>
      </c>
      <c r="E39" s="241">
        <v>2</v>
      </c>
      <c r="F39" s="241">
        <v>11</v>
      </c>
      <c r="G39" s="241">
        <v>2</v>
      </c>
      <c r="H39" s="234">
        <v>0.15384615384615385</v>
      </c>
      <c r="I39" s="229">
        <v>183</v>
      </c>
      <c r="J39" s="218">
        <f t="shared" si="2"/>
        <v>14.076923076923077</v>
      </c>
      <c r="K39" s="335">
        <v>35</v>
      </c>
      <c r="L39" s="336">
        <v>0</v>
      </c>
    </row>
    <row r="40" spans="1:12" ht="16.5">
      <c r="A40" s="219"/>
      <c r="B40" s="273" t="s">
        <v>257</v>
      </c>
      <c r="C40" s="231">
        <v>138</v>
      </c>
      <c r="D40" s="241">
        <v>90</v>
      </c>
      <c r="E40" s="241">
        <v>24</v>
      </c>
      <c r="F40" s="241">
        <v>66</v>
      </c>
      <c r="G40" s="241">
        <v>62</v>
      </c>
      <c r="H40" s="234">
        <v>0.6888888888888889</v>
      </c>
      <c r="I40" s="229">
        <v>1148</v>
      </c>
      <c r="J40" s="218">
        <f t="shared" si="2"/>
        <v>12.755555555555556</v>
      </c>
      <c r="K40" s="335">
        <v>143</v>
      </c>
      <c r="L40" s="336">
        <v>43</v>
      </c>
    </row>
    <row r="41" spans="1:12" ht="16.5">
      <c r="A41" s="219"/>
      <c r="B41" s="273" t="s">
        <v>258</v>
      </c>
      <c r="C41" s="231">
        <v>36</v>
      </c>
      <c r="D41" s="241">
        <v>30</v>
      </c>
      <c r="E41" s="241">
        <v>8</v>
      </c>
      <c r="F41" s="241">
        <v>22</v>
      </c>
      <c r="G41" s="241">
        <v>11</v>
      </c>
      <c r="H41" s="234">
        <v>0.36666666666666664</v>
      </c>
      <c r="I41" s="229">
        <v>279</v>
      </c>
      <c r="J41" s="218">
        <f t="shared" si="2"/>
        <v>9.3</v>
      </c>
      <c r="K41" s="335">
        <v>46</v>
      </c>
      <c r="L41" s="336">
        <v>20</v>
      </c>
    </row>
    <row r="42" spans="1:12" ht="16.5">
      <c r="A42" s="219"/>
      <c r="B42" s="273" t="s">
        <v>259</v>
      </c>
      <c r="C42" s="231">
        <v>49</v>
      </c>
      <c r="D42" s="241">
        <v>31</v>
      </c>
      <c r="E42" s="241">
        <v>17</v>
      </c>
      <c r="F42" s="241">
        <v>14</v>
      </c>
      <c r="G42" s="241">
        <v>16</v>
      </c>
      <c r="H42" s="234">
        <v>0.5161290322580645</v>
      </c>
      <c r="I42" s="229">
        <v>216</v>
      </c>
      <c r="J42" s="218">
        <f t="shared" si="2"/>
        <v>6.967741935483871</v>
      </c>
      <c r="K42" s="335">
        <v>40</v>
      </c>
      <c r="L42" s="336">
        <v>11.5</v>
      </c>
    </row>
    <row r="43" spans="1:12" ht="16.5">
      <c r="A43" s="219"/>
      <c r="B43" s="286" t="s">
        <v>262</v>
      </c>
      <c r="C43" s="253">
        <v>0</v>
      </c>
      <c r="D43" s="241">
        <v>9</v>
      </c>
      <c r="E43" s="241">
        <v>8</v>
      </c>
      <c r="F43" s="241">
        <v>1</v>
      </c>
      <c r="G43" s="241">
        <v>6</v>
      </c>
      <c r="H43" s="234">
        <v>0.6666666666666666</v>
      </c>
      <c r="I43" s="229">
        <v>35</v>
      </c>
      <c r="J43" s="218">
        <f t="shared" si="2"/>
        <v>3.888888888888889</v>
      </c>
      <c r="K43" s="335">
        <v>10</v>
      </c>
      <c r="L43" s="336">
        <v>0</v>
      </c>
    </row>
    <row r="44" spans="1:12" ht="16.5">
      <c r="A44" s="219"/>
      <c r="B44" s="273" t="s">
        <v>260</v>
      </c>
      <c r="C44" s="249">
        <v>123</v>
      </c>
      <c r="D44" s="241">
        <v>51</v>
      </c>
      <c r="E44" s="241">
        <v>4</v>
      </c>
      <c r="F44" s="241">
        <v>47</v>
      </c>
      <c r="G44" s="241">
        <v>4</v>
      </c>
      <c r="H44" s="234">
        <v>0.0784313725490196</v>
      </c>
      <c r="I44" s="265">
        <v>672</v>
      </c>
      <c r="J44" s="224">
        <f t="shared" si="2"/>
        <v>13.176470588235293</v>
      </c>
      <c r="K44" s="335">
        <v>131.5</v>
      </c>
      <c r="L44" s="336">
        <v>63.5</v>
      </c>
    </row>
    <row r="45" spans="1:12" ht="16.5">
      <c r="A45" s="237"/>
      <c r="B45" s="215" t="s">
        <v>33</v>
      </c>
      <c r="C45" s="272">
        <f>SUM(C38:C44)</f>
        <v>404</v>
      </c>
      <c r="D45" s="233">
        <v>236</v>
      </c>
      <c r="E45" s="269">
        <v>73</v>
      </c>
      <c r="F45" s="269">
        <v>163</v>
      </c>
      <c r="G45" s="269">
        <v>109</v>
      </c>
      <c r="H45" s="216">
        <v>0.461864406779661</v>
      </c>
      <c r="I45" s="341">
        <f>SUM(I38:I44)</f>
        <v>2673</v>
      </c>
      <c r="J45" s="342">
        <f t="shared" si="2"/>
        <v>11.326271186440678</v>
      </c>
      <c r="K45" s="340">
        <f>SUM(K38:K44)</f>
        <v>433.5</v>
      </c>
      <c r="L45" s="340">
        <f>SUM(L38:L44)</f>
        <v>138</v>
      </c>
    </row>
    <row r="46" spans="1:12" ht="16.5">
      <c r="A46" s="267"/>
      <c r="B46" s="274" t="s">
        <v>289</v>
      </c>
      <c r="C46" s="226">
        <v>0</v>
      </c>
      <c r="D46" s="241">
        <v>16</v>
      </c>
      <c r="E46" s="241">
        <v>0</v>
      </c>
      <c r="F46" s="241">
        <v>16</v>
      </c>
      <c r="G46" s="241">
        <v>0</v>
      </c>
      <c r="H46" s="234">
        <v>0</v>
      </c>
      <c r="I46" s="227">
        <v>104</v>
      </c>
      <c r="J46" s="217"/>
      <c r="K46" s="335">
        <v>0</v>
      </c>
      <c r="L46" s="336">
        <v>0</v>
      </c>
    </row>
    <row r="47" spans="1:12" ht="16.5">
      <c r="A47" s="252"/>
      <c r="B47" s="273" t="s">
        <v>263</v>
      </c>
      <c r="C47" s="266">
        <v>179</v>
      </c>
      <c r="D47" s="241">
        <v>52</v>
      </c>
      <c r="E47" s="241">
        <v>4</v>
      </c>
      <c r="F47" s="241">
        <v>48</v>
      </c>
      <c r="G47" s="241">
        <v>4</v>
      </c>
      <c r="H47" s="234">
        <v>0.07692307692307693</v>
      </c>
      <c r="I47" s="229">
        <v>792</v>
      </c>
      <c r="J47" s="218">
        <f aca="true" t="shared" si="3" ref="J47:J74">I47/D47</f>
        <v>15.23076923076923</v>
      </c>
      <c r="K47" s="335">
        <v>186</v>
      </c>
      <c r="L47" s="336">
        <v>34.5</v>
      </c>
    </row>
    <row r="48" spans="1:12" ht="16.5">
      <c r="A48" s="219" t="s">
        <v>36</v>
      </c>
      <c r="B48" s="273" t="s">
        <v>264</v>
      </c>
      <c r="C48" s="231">
        <v>151</v>
      </c>
      <c r="D48" s="241">
        <v>86</v>
      </c>
      <c r="E48" s="241">
        <v>18</v>
      </c>
      <c r="F48" s="241">
        <v>68</v>
      </c>
      <c r="G48" s="241">
        <v>24</v>
      </c>
      <c r="H48" s="234">
        <v>0.27906976744186046</v>
      </c>
      <c r="I48" s="229">
        <v>941</v>
      </c>
      <c r="J48" s="218">
        <f t="shared" si="3"/>
        <v>10.94186046511628</v>
      </c>
      <c r="K48" s="335">
        <v>155</v>
      </c>
      <c r="L48" s="336">
        <v>78</v>
      </c>
    </row>
    <row r="49" spans="1:12" ht="16.5">
      <c r="A49" s="219"/>
      <c r="B49" s="273" t="s">
        <v>265</v>
      </c>
      <c r="C49" s="231">
        <v>83</v>
      </c>
      <c r="D49" s="241">
        <v>28</v>
      </c>
      <c r="E49" s="241">
        <v>10</v>
      </c>
      <c r="F49" s="241">
        <v>18</v>
      </c>
      <c r="G49" s="241">
        <v>6</v>
      </c>
      <c r="H49" s="234">
        <v>0.21428571428571427</v>
      </c>
      <c r="I49" s="229">
        <v>553</v>
      </c>
      <c r="J49" s="218">
        <f t="shared" si="3"/>
        <v>19.75</v>
      </c>
      <c r="K49" s="335">
        <v>87.5</v>
      </c>
      <c r="L49" s="336">
        <v>37</v>
      </c>
    </row>
    <row r="50" spans="1:12" ht="16.5">
      <c r="A50" s="219"/>
      <c r="B50" s="273" t="s">
        <v>266</v>
      </c>
      <c r="C50" s="231">
        <v>141</v>
      </c>
      <c r="D50" s="241">
        <v>97</v>
      </c>
      <c r="E50" s="241">
        <v>51</v>
      </c>
      <c r="F50" s="241">
        <v>46</v>
      </c>
      <c r="G50" s="241">
        <v>53</v>
      </c>
      <c r="H50" s="234">
        <v>0.5463917525773195</v>
      </c>
      <c r="I50" s="229">
        <v>1325</v>
      </c>
      <c r="J50" s="218">
        <f t="shared" si="3"/>
        <v>13.65979381443299</v>
      </c>
      <c r="K50" s="335">
        <v>150.5</v>
      </c>
      <c r="L50" s="336">
        <v>92.5</v>
      </c>
    </row>
    <row r="51" spans="1:12" ht="16.5">
      <c r="A51" s="219"/>
      <c r="B51" s="273" t="s">
        <v>267</v>
      </c>
      <c r="C51" s="231">
        <v>116</v>
      </c>
      <c r="D51" s="241">
        <v>33</v>
      </c>
      <c r="E51" s="241">
        <v>6</v>
      </c>
      <c r="F51" s="241">
        <v>27</v>
      </c>
      <c r="G51" s="241">
        <v>6</v>
      </c>
      <c r="H51" s="234">
        <v>0.18181818181818182</v>
      </c>
      <c r="I51" s="229">
        <v>578</v>
      </c>
      <c r="J51" s="218">
        <f t="shared" si="3"/>
        <v>17.515151515151516</v>
      </c>
      <c r="K51" s="335">
        <v>117</v>
      </c>
      <c r="L51" s="336">
        <v>33</v>
      </c>
    </row>
    <row r="52" spans="1:12" ht="16.5">
      <c r="A52" s="219"/>
      <c r="B52" s="273" t="s">
        <v>268</v>
      </c>
      <c r="C52" s="231">
        <v>101</v>
      </c>
      <c r="D52" s="241">
        <v>40</v>
      </c>
      <c r="E52" s="241">
        <v>6</v>
      </c>
      <c r="F52" s="241">
        <v>34</v>
      </c>
      <c r="G52" s="241">
        <v>20</v>
      </c>
      <c r="H52" s="234">
        <v>0.5</v>
      </c>
      <c r="I52" s="229">
        <v>638</v>
      </c>
      <c r="J52" s="218">
        <f t="shared" si="3"/>
        <v>15.95</v>
      </c>
      <c r="K52" s="335">
        <v>109</v>
      </c>
      <c r="L52" s="336">
        <v>90.5</v>
      </c>
    </row>
    <row r="53" spans="1:12" ht="16.5">
      <c r="A53" s="219"/>
      <c r="B53" s="273" t="s">
        <v>269</v>
      </c>
      <c r="C53" s="231">
        <v>51</v>
      </c>
      <c r="D53" s="241">
        <v>17</v>
      </c>
      <c r="E53" s="241">
        <v>5</v>
      </c>
      <c r="F53" s="241">
        <v>12</v>
      </c>
      <c r="G53" s="241">
        <v>5</v>
      </c>
      <c r="H53" s="234">
        <v>0.29411764705882354</v>
      </c>
      <c r="I53" s="229">
        <v>253</v>
      </c>
      <c r="J53" s="218">
        <f t="shared" si="3"/>
        <v>14.882352941176471</v>
      </c>
      <c r="K53" s="335">
        <v>52.5</v>
      </c>
      <c r="L53" s="336">
        <v>12</v>
      </c>
    </row>
    <row r="54" spans="1:12" ht="16.5">
      <c r="A54" s="219"/>
      <c r="B54" s="273" t="s">
        <v>270</v>
      </c>
      <c r="C54" s="231">
        <v>27</v>
      </c>
      <c r="D54" s="241">
        <v>24</v>
      </c>
      <c r="E54" s="241">
        <v>3</v>
      </c>
      <c r="F54" s="241">
        <v>21</v>
      </c>
      <c r="G54" s="241">
        <v>12</v>
      </c>
      <c r="H54" s="234">
        <v>0.5</v>
      </c>
      <c r="I54" s="229">
        <v>228</v>
      </c>
      <c r="J54" s="218">
        <f t="shared" si="3"/>
        <v>9.5</v>
      </c>
      <c r="K54" s="335">
        <v>32.5</v>
      </c>
      <c r="L54" s="336">
        <v>0</v>
      </c>
    </row>
    <row r="55" spans="1:12" ht="16.5">
      <c r="A55" s="219"/>
      <c r="B55" s="273" t="s">
        <v>271</v>
      </c>
      <c r="C55" s="231">
        <v>30</v>
      </c>
      <c r="D55" s="241">
        <v>9</v>
      </c>
      <c r="E55" s="241">
        <v>4</v>
      </c>
      <c r="F55" s="241">
        <v>5</v>
      </c>
      <c r="G55" s="241">
        <v>4</v>
      </c>
      <c r="H55" s="234">
        <v>0.4444444444444444</v>
      </c>
      <c r="I55" s="229">
        <v>99</v>
      </c>
      <c r="J55" s="218">
        <f t="shared" si="3"/>
        <v>11</v>
      </c>
      <c r="K55" s="335">
        <v>32</v>
      </c>
      <c r="L55" s="336">
        <v>0</v>
      </c>
    </row>
    <row r="56" spans="1:12" ht="16.5">
      <c r="A56" s="219"/>
      <c r="B56" s="273" t="s">
        <v>272</v>
      </c>
      <c r="C56" s="253">
        <v>35</v>
      </c>
      <c r="D56" s="241">
        <v>11</v>
      </c>
      <c r="E56" s="241">
        <v>8</v>
      </c>
      <c r="F56" s="241">
        <v>3</v>
      </c>
      <c r="G56" s="241">
        <v>8</v>
      </c>
      <c r="H56" s="234">
        <v>0.7272727272727273</v>
      </c>
      <c r="I56" s="265">
        <v>129</v>
      </c>
      <c r="J56" s="224">
        <f t="shared" si="3"/>
        <v>11.727272727272727</v>
      </c>
      <c r="K56" s="335">
        <v>33.5</v>
      </c>
      <c r="L56" s="336">
        <v>0</v>
      </c>
    </row>
    <row r="57" spans="1:12" ht="16.5">
      <c r="A57" s="237"/>
      <c r="B57" s="215" t="s">
        <v>37</v>
      </c>
      <c r="C57" s="271">
        <f>SUM(C46:C56)</f>
        <v>914</v>
      </c>
      <c r="D57" s="233">
        <v>413</v>
      </c>
      <c r="E57" s="269">
        <v>115</v>
      </c>
      <c r="F57" s="269">
        <v>298</v>
      </c>
      <c r="G57" s="269">
        <v>142</v>
      </c>
      <c r="H57" s="216">
        <v>0.34382566585956414</v>
      </c>
      <c r="I57" s="341">
        <f>SUM(I46:I56)</f>
        <v>5640</v>
      </c>
      <c r="J57" s="233">
        <f t="shared" si="3"/>
        <v>13.656174334140436</v>
      </c>
      <c r="K57" s="340">
        <f>SUM(K46:K56)</f>
        <v>955.5</v>
      </c>
      <c r="L57" s="340">
        <f>SUM(L46:L56)</f>
        <v>377.5</v>
      </c>
    </row>
    <row r="58" spans="1:12" ht="16.5">
      <c r="A58" s="252"/>
      <c r="B58" s="273" t="s">
        <v>273</v>
      </c>
      <c r="C58" s="266">
        <v>53</v>
      </c>
      <c r="D58" s="241">
        <v>27</v>
      </c>
      <c r="E58" s="241">
        <v>3</v>
      </c>
      <c r="F58" s="241">
        <v>24</v>
      </c>
      <c r="G58" s="241">
        <v>0</v>
      </c>
      <c r="H58" s="234">
        <v>0</v>
      </c>
      <c r="I58" s="227">
        <v>233</v>
      </c>
      <c r="J58" s="217">
        <f t="shared" si="3"/>
        <v>8.62962962962963</v>
      </c>
      <c r="K58" s="335">
        <v>52.5</v>
      </c>
      <c r="L58" s="336">
        <v>26</v>
      </c>
    </row>
    <row r="59" spans="1:12" ht="16.5">
      <c r="A59" s="219" t="s">
        <v>40</v>
      </c>
      <c r="B59" s="273" t="s">
        <v>274</v>
      </c>
      <c r="C59" s="231">
        <v>68</v>
      </c>
      <c r="D59" s="241">
        <v>37</v>
      </c>
      <c r="E59" s="241">
        <v>2</v>
      </c>
      <c r="F59" s="241">
        <v>35</v>
      </c>
      <c r="G59" s="241">
        <v>2</v>
      </c>
      <c r="H59" s="234">
        <v>0.05405405405405406</v>
      </c>
      <c r="I59" s="229">
        <v>308</v>
      </c>
      <c r="J59" s="218">
        <f t="shared" si="3"/>
        <v>8.324324324324325</v>
      </c>
      <c r="K59" s="335">
        <v>78</v>
      </c>
      <c r="L59" s="336">
        <v>0</v>
      </c>
    </row>
    <row r="60" spans="1:12" ht="16.5">
      <c r="A60" s="219"/>
      <c r="B60" s="273" t="s">
        <v>275</v>
      </c>
      <c r="C60" s="231">
        <v>23</v>
      </c>
      <c r="D60" s="241">
        <v>23</v>
      </c>
      <c r="E60" s="241">
        <v>10</v>
      </c>
      <c r="F60" s="241">
        <v>13</v>
      </c>
      <c r="G60" s="241">
        <v>9</v>
      </c>
      <c r="H60" s="234">
        <v>0.391304347826087</v>
      </c>
      <c r="I60" s="229">
        <v>167</v>
      </c>
      <c r="J60" s="218">
        <f t="shared" si="3"/>
        <v>7.260869565217392</v>
      </c>
      <c r="K60" s="335">
        <v>29</v>
      </c>
      <c r="L60" s="336">
        <v>0</v>
      </c>
    </row>
    <row r="61" spans="1:12" ht="16.5">
      <c r="A61" s="219"/>
      <c r="B61" s="273" t="s">
        <v>276</v>
      </c>
      <c r="C61" s="253">
        <v>24</v>
      </c>
      <c r="D61" s="241">
        <v>16</v>
      </c>
      <c r="E61" s="241">
        <v>2</v>
      </c>
      <c r="F61" s="241">
        <v>14</v>
      </c>
      <c r="G61" s="241">
        <v>0</v>
      </c>
      <c r="H61" s="234">
        <v>0</v>
      </c>
      <c r="I61" s="265">
        <v>115</v>
      </c>
      <c r="J61" s="224">
        <f t="shared" si="3"/>
        <v>7.1875</v>
      </c>
      <c r="K61" s="335">
        <v>28.5</v>
      </c>
      <c r="L61" s="337">
        <v>0</v>
      </c>
    </row>
    <row r="62" spans="1:12" ht="16.5">
      <c r="A62" s="237"/>
      <c r="B62" s="215" t="s">
        <v>41</v>
      </c>
      <c r="C62" s="271">
        <f>SUM(C58:C61)</f>
        <v>168</v>
      </c>
      <c r="D62" s="233">
        <v>103</v>
      </c>
      <c r="E62" s="269">
        <v>17</v>
      </c>
      <c r="F62" s="269">
        <v>86</v>
      </c>
      <c r="G62" s="269">
        <v>11</v>
      </c>
      <c r="H62" s="216">
        <v>0.10679611650485436</v>
      </c>
      <c r="I62" s="341">
        <f>SUM(I58:I61)</f>
        <v>823</v>
      </c>
      <c r="J62" s="233">
        <f t="shared" si="3"/>
        <v>7.990291262135922</v>
      </c>
      <c r="K62" s="340">
        <f>SUM(K58:K61)</f>
        <v>188</v>
      </c>
      <c r="L62" s="340">
        <f>SUM(L58:L61)</f>
        <v>26</v>
      </c>
    </row>
    <row r="63" spans="1:12" ht="16.5">
      <c r="A63" s="219"/>
      <c r="B63" s="273" t="s">
        <v>277</v>
      </c>
      <c r="C63" s="266">
        <v>28</v>
      </c>
      <c r="D63" s="241">
        <v>28</v>
      </c>
      <c r="E63" s="241">
        <v>7</v>
      </c>
      <c r="F63" s="241">
        <v>21</v>
      </c>
      <c r="G63" s="241">
        <v>4</v>
      </c>
      <c r="H63" s="234">
        <v>0.14285714285714285</v>
      </c>
      <c r="I63" s="227">
        <v>186</v>
      </c>
      <c r="J63" s="217">
        <f t="shared" si="3"/>
        <v>6.642857142857143</v>
      </c>
      <c r="K63" s="335">
        <v>28</v>
      </c>
      <c r="L63" s="336">
        <v>0</v>
      </c>
    </row>
    <row r="64" spans="1:12" ht="16.5">
      <c r="A64" s="219" t="s">
        <v>43</v>
      </c>
      <c r="B64" s="274" t="s">
        <v>278</v>
      </c>
      <c r="C64" s="231">
        <v>161</v>
      </c>
      <c r="D64" s="241">
        <v>77</v>
      </c>
      <c r="E64" s="241">
        <v>24</v>
      </c>
      <c r="F64" s="241">
        <v>53</v>
      </c>
      <c r="G64" s="241">
        <v>38</v>
      </c>
      <c r="H64" s="234">
        <v>0.4935064935064935</v>
      </c>
      <c r="I64" s="229">
        <v>691</v>
      </c>
      <c r="J64" s="218">
        <f t="shared" si="3"/>
        <v>8.974025974025974</v>
      </c>
      <c r="K64" s="335">
        <v>178.5</v>
      </c>
      <c r="L64" s="336">
        <v>72</v>
      </c>
    </row>
    <row r="65" spans="1:12" ht="16.5">
      <c r="A65" s="219"/>
      <c r="B65" s="273" t="s">
        <v>279</v>
      </c>
      <c r="C65" s="231">
        <v>55</v>
      </c>
      <c r="D65" s="241">
        <v>72</v>
      </c>
      <c r="E65" s="241">
        <v>27</v>
      </c>
      <c r="F65" s="241">
        <v>45</v>
      </c>
      <c r="G65" s="241">
        <v>24</v>
      </c>
      <c r="H65" s="234">
        <v>0.3333333333333333</v>
      </c>
      <c r="I65" s="229">
        <v>383</v>
      </c>
      <c r="J65" s="218">
        <f t="shared" si="3"/>
        <v>5.319444444444445</v>
      </c>
      <c r="K65" s="335">
        <v>60</v>
      </c>
      <c r="L65" s="336">
        <v>22.5</v>
      </c>
    </row>
    <row r="66" spans="1:12" ht="16.5">
      <c r="A66" s="219"/>
      <c r="B66" s="273" t="s">
        <v>280</v>
      </c>
      <c r="C66" s="231">
        <v>41</v>
      </c>
      <c r="D66" s="241">
        <v>39</v>
      </c>
      <c r="E66" s="241">
        <v>14</v>
      </c>
      <c r="F66" s="241">
        <v>25</v>
      </c>
      <c r="G66" s="241">
        <v>19</v>
      </c>
      <c r="H66" s="234">
        <v>0.48717948717948717</v>
      </c>
      <c r="I66" s="229">
        <v>246</v>
      </c>
      <c r="J66" s="218">
        <f t="shared" si="3"/>
        <v>6.3076923076923075</v>
      </c>
      <c r="K66" s="335">
        <v>40</v>
      </c>
      <c r="L66" s="336">
        <v>9</v>
      </c>
    </row>
    <row r="67" spans="1:12" ht="16.5">
      <c r="A67" s="219"/>
      <c r="B67" s="273" t="s">
        <v>281</v>
      </c>
      <c r="C67" s="231">
        <v>26</v>
      </c>
      <c r="D67" s="241">
        <v>76</v>
      </c>
      <c r="E67" s="241">
        <v>26</v>
      </c>
      <c r="F67" s="241">
        <v>50</v>
      </c>
      <c r="G67" s="241">
        <v>12</v>
      </c>
      <c r="H67" s="234">
        <v>0.15789473684210525</v>
      </c>
      <c r="I67" s="229">
        <v>420</v>
      </c>
      <c r="J67" s="218">
        <f t="shared" si="3"/>
        <v>5.526315789473684</v>
      </c>
      <c r="K67" s="335">
        <v>35.5</v>
      </c>
      <c r="L67" s="336">
        <v>33</v>
      </c>
    </row>
    <row r="68" spans="1:12" ht="16.5">
      <c r="A68" s="219"/>
      <c r="B68" s="286" t="s">
        <v>282</v>
      </c>
      <c r="C68" s="266">
        <v>4</v>
      </c>
      <c r="D68" s="241">
        <v>4</v>
      </c>
      <c r="E68" s="241">
        <v>2</v>
      </c>
      <c r="F68" s="241">
        <v>2</v>
      </c>
      <c r="G68" s="241">
        <v>3</v>
      </c>
      <c r="H68" s="234">
        <v>0.75</v>
      </c>
      <c r="I68" s="266">
        <v>13</v>
      </c>
      <c r="J68" s="219">
        <v>1</v>
      </c>
      <c r="K68" s="335">
        <v>0</v>
      </c>
      <c r="L68" s="336">
        <v>5</v>
      </c>
    </row>
    <row r="69" spans="1:12" ht="16.5">
      <c r="A69" s="219"/>
      <c r="B69" s="286" t="s">
        <v>283</v>
      </c>
      <c r="C69" s="247">
        <v>3</v>
      </c>
      <c r="D69" s="241">
        <v>16</v>
      </c>
      <c r="E69" s="241">
        <v>12</v>
      </c>
      <c r="F69" s="241">
        <v>4</v>
      </c>
      <c r="G69" s="241">
        <v>8</v>
      </c>
      <c r="H69" s="234">
        <v>0.5</v>
      </c>
      <c r="I69" s="249">
        <v>25</v>
      </c>
      <c r="J69" s="328">
        <v>1</v>
      </c>
      <c r="K69" s="335">
        <v>0</v>
      </c>
      <c r="L69" s="336">
        <v>3</v>
      </c>
    </row>
    <row r="70" spans="1:12" ht="16.5">
      <c r="A70" s="237"/>
      <c r="B70" s="215" t="s">
        <v>44</v>
      </c>
      <c r="C70" s="272">
        <f>SUM(C63:C67)</f>
        <v>311</v>
      </c>
      <c r="D70" s="233">
        <v>312</v>
      </c>
      <c r="E70" s="269">
        <v>112</v>
      </c>
      <c r="F70" s="269">
        <v>200</v>
      </c>
      <c r="G70" s="269">
        <v>108</v>
      </c>
      <c r="H70" s="216">
        <v>0.34615384615384615</v>
      </c>
      <c r="I70" s="341">
        <f>SUM(I63:I67)</f>
        <v>1926</v>
      </c>
      <c r="J70" s="233">
        <f t="shared" si="3"/>
        <v>6.173076923076923</v>
      </c>
      <c r="K70" s="340">
        <f>SUM(K63:K69)</f>
        <v>342</v>
      </c>
      <c r="L70" s="340">
        <f>SUM(L63:L69)</f>
        <v>144.5</v>
      </c>
    </row>
    <row r="71" spans="1:12" ht="16.5">
      <c r="A71" s="252"/>
      <c r="B71" s="273" t="s">
        <v>284</v>
      </c>
      <c r="C71" s="247">
        <v>52</v>
      </c>
      <c r="D71" s="241">
        <v>101</v>
      </c>
      <c r="E71" s="241">
        <v>24</v>
      </c>
      <c r="F71" s="241">
        <v>77</v>
      </c>
      <c r="G71" s="241">
        <v>34</v>
      </c>
      <c r="H71" s="234">
        <v>0.33663366336633666</v>
      </c>
      <c r="I71" s="227">
        <v>664</v>
      </c>
      <c r="J71" s="217">
        <f t="shared" si="3"/>
        <v>6.574257425742574</v>
      </c>
      <c r="K71" s="335">
        <v>72</v>
      </c>
      <c r="L71" s="336">
        <v>60</v>
      </c>
    </row>
    <row r="72" spans="1:12" ht="16.5">
      <c r="A72" s="219" t="s">
        <v>46</v>
      </c>
      <c r="B72" s="273" t="s">
        <v>285</v>
      </c>
      <c r="C72" s="231">
        <v>29</v>
      </c>
      <c r="D72" s="241">
        <v>59</v>
      </c>
      <c r="E72" s="241">
        <v>12</v>
      </c>
      <c r="F72" s="241">
        <v>47</v>
      </c>
      <c r="G72" s="241">
        <v>17</v>
      </c>
      <c r="H72" s="234">
        <v>0.288135593220339</v>
      </c>
      <c r="I72" s="229">
        <v>300</v>
      </c>
      <c r="J72" s="218">
        <f t="shared" si="3"/>
        <v>5.084745762711864</v>
      </c>
      <c r="K72" s="335">
        <v>34</v>
      </c>
      <c r="L72" s="336">
        <v>17</v>
      </c>
    </row>
    <row r="73" spans="1:12" ht="16.5">
      <c r="A73" s="219"/>
      <c r="B73" s="273" t="s">
        <v>286</v>
      </c>
      <c r="C73" s="253">
        <v>16</v>
      </c>
      <c r="D73" s="241">
        <v>45</v>
      </c>
      <c r="E73" s="241">
        <v>14</v>
      </c>
      <c r="F73" s="241">
        <v>31</v>
      </c>
      <c r="G73" s="241">
        <v>11</v>
      </c>
      <c r="H73" s="234">
        <v>0.24444444444444444</v>
      </c>
      <c r="I73" s="265">
        <v>185</v>
      </c>
      <c r="J73" s="224">
        <f t="shared" si="3"/>
        <v>4.111111111111111</v>
      </c>
      <c r="K73" s="335">
        <v>18</v>
      </c>
      <c r="L73" s="336">
        <v>9</v>
      </c>
    </row>
    <row r="74" spans="1:12" ht="16.5">
      <c r="A74" s="237"/>
      <c r="B74" s="215" t="s">
        <v>47</v>
      </c>
      <c r="C74" s="271">
        <f>SUM(C71:C73)</f>
        <v>97</v>
      </c>
      <c r="D74" s="233">
        <v>205</v>
      </c>
      <c r="E74" s="269">
        <v>50</v>
      </c>
      <c r="F74" s="269">
        <v>155</v>
      </c>
      <c r="G74" s="269">
        <v>62</v>
      </c>
      <c r="H74" s="216">
        <v>0.3024390243902439</v>
      </c>
      <c r="I74" s="326">
        <f>SUM(I71:I73)</f>
        <v>1149</v>
      </c>
      <c r="J74" s="320">
        <f t="shared" si="3"/>
        <v>5.6048780487804875</v>
      </c>
      <c r="K74" s="340">
        <f>SUM(K71:K73)</f>
        <v>124</v>
      </c>
      <c r="L74" s="340">
        <f>SUM(L71:L73)</f>
        <v>86</v>
      </c>
    </row>
    <row r="75" spans="1:12" ht="16.5">
      <c r="A75" s="235" t="s">
        <v>293</v>
      </c>
      <c r="B75" s="273" t="s">
        <v>287</v>
      </c>
      <c r="C75" s="217">
        <v>19</v>
      </c>
      <c r="D75" s="241">
        <v>3</v>
      </c>
      <c r="E75" s="241">
        <v>0</v>
      </c>
      <c r="F75" s="241">
        <v>3</v>
      </c>
      <c r="G75" s="241">
        <v>3</v>
      </c>
      <c r="H75" s="234">
        <v>1</v>
      </c>
      <c r="I75" s="217">
        <v>4</v>
      </c>
      <c r="J75" s="330"/>
      <c r="K75" s="335">
        <v>0</v>
      </c>
      <c r="L75" s="336">
        <v>23</v>
      </c>
    </row>
    <row r="76" spans="1:12" ht="16.5">
      <c r="A76" s="236"/>
      <c r="B76" s="273" t="s">
        <v>288</v>
      </c>
      <c r="C76" s="218">
        <v>15</v>
      </c>
      <c r="D76" s="241">
        <v>0</v>
      </c>
      <c r="E76" s="241">
        <v>0</v>
      </c>
      <c r="F76" s="241">
        <v>0</v>
      </c>
      <c r="G76" s="241">
        <v>0</v>
      </c>
      <c r="H76" s="234">
        <v>0</v>
      </c>
      <c r="I76" s="218">
        <v>0</v>
      </c>
      <c r="J76" s="331"/>
      <c r="K76" s="335">
        <v>0</v>
      </c>
      <c r="L76" s="336">
        <v>19</v>
      </c>
    </row>
    <row r="77" spans="1:12" ht="16.5">
      <c r="A77" s="237"/>
      <c r="B77" s="214" t="s">
        <v>140</v>
      </c>
      <c r="C77" s="271">
        <f>SUM(C75:C76)</f>
        <v>34</v>
      </c>
      <c r="D77" s="233">
        <v>3</v>
      </c>
      <c r="E77" s="233">
        <v>0</v>
      </c>
      <c r="F77" s="233">
        <v>3</v>
      </c>
      <c r="G77" s="233">
        <v>3</v>
      </c>
      <c r="H77" s="216">
        <v>1</v>
      </c>
      <c r="I77" s="271">
        <f>SUM(I75:I76)</f>
        <v>4</v>
      </c>
      <c r="J77" s="271">
        <f>SUM(J75:J76)</f>
        <v>0</v>
      </c>
      <c r="K77" s="343">
        <f>SUM(K75:K76)</f>
        <v>0</v>
      </c>
      <c r="L77" s="343">
        <f>SUM(L75:L76)</f>
        <v>42</v>
      </c>
    </row>
  </sheetData>
  <sheetProtection/>
  <mergeCells count="4">
    <mergeCell ref="D2:D3"/>
    <mergeCell ref="E2:H2"/>
    <mergeCell ref="I2:I3"/>
    <mergeCell ref="A1:F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4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12.125" style="56" customWidth="1"/>
    <col min="2" max="2" width="17.00390625" style="56" customWidth="1"/>
    <col min="3" max="3" width="9.50390625" style="213" customWidth="1"/>
    <col min="4" max="4" width="9.375" style="56" customWidth="1"/>
    <col min="5" max="5" width="6.125" style="56" customWidth="1"/>
    <col min="6" max="6" width="9.375" style="56" customWidth="1"/>
    <col min="7" max="7" width="8.625" style="56" customWidth="1"/>
    <col min="8" max="8" width="7.875" style="56" customWidth="1"/>
    <col min="9" max="9" width="10.75390625" style="56" customWidth="1"/>
    <col min="10" max="10" width="10.625" style="56" customWidth="1"/>
    <col min="11" max="16384" width="9.00390625" style="56" customWidth="1"/>
  </cols>
  <sheetData>
    <row r="1" spans="1:10" s="5" customFormat="1" ht="16.5">
      <c r="A1" s="4"/>
      <c r="B1" s="4"/>
      <c r="C1" s="295"/>
      <c r="H1" s="4"/>
      <c r="I1" s="4"/>
      <c r="J1" s="4"/>
    </row>
    <row r="2" spans="1:10" s="5" customFormat="1" ht="48.75" customHeight="1">
      <c r="A2" s="296" t="s">
        <v>0</v>
      </c>
      <c r="B2" s="296" t="s">
        <v>1</v>
      </c>
      <c r="C2" s="297" t="s">
        <v>333</v>
      </c>
      <c r="D2" s="367" t="s">
        <v>8</v>
      </c>
      <c r="E2" s="368"/>
      <c r="F2" s="368"/>
      <c r="G2" s="369"/>
      <c r="H2" s="362" t="s">
        <v>295</v>
      </c>
      <c r="I2" s="370" t="s">
        <v>9</v>
      </c>
      <c r="J2" s="372" t="s">
        <v>294</v>
      </c>
    </row>
    <row r="3" spans="1:10" s="5" customFormat="1" ht="46.5" customHeight="1">
      <c r="A3" s="70"/>
      <c r="B3" s="69"/>
      <c r="C3" s="298"/>
      <c r="D3" s="299" t="s">
        <v>2</v>
      </c>
      <c r="E3" s="299" t="s">
        <v>3</v>
      </c>
      <c r="F3" s="300" t="s">
        <v>20</v>
      </c>
      <c r="G3" s="301" t="s">
        <v>296</v>
      </c>
      <c r="H3" s="363"/>
      <c r="I3" s="371"/>
      <c r="J3" s="371"/>
    </row>
    <row r="4" spans="1:10" s="5" customFormat="1" ht="38.25" customHeight="1">
      <c r="A4" s="298"/>
      <c r="B4" s="302" t="s">
        <v>10</v>
      </c>
      <c r="C4" s="314">
        <f>SUM(C5:C36)</f>
        <v>376</v>
      </c>
      <c r="D4" s="304">
        <v>0</v>
      </c>
      <c r="E4" s="304">
        <v>0</v>
      </c>
      <c r="F4" s="304">
        <v>0</v>
      </c>
      <c r="G4" s="305">
        <f>F4/C4</f>
        <v>0</v>
      </c>
      <c r="H4" s="303">
        <f>SUM(H5:H36)</f>
        <v>6328</v>
      </c>
      <c r="I4" s="315">
        <f>H4/C4</f>
        <v>16.829787234042552</v>
      </c>
      <c r="J4" s="314">
        <f>SUM(J5:J36)</f>
        <v>1929</v>
      </c>
    </row>
    <row r="5" spans="1:10" s="5" customFormat="1" ht="30">
      <c r="A5" s="306" t="s">
        <v>297</v>
      </c>
      <c r="B5" s="307" t="s">
        <v>298</v>
      </c>
      <c r="C5" s="308">
        <v>20</v>
      </c>
      <c r="D5" s="304">
        <v>4</v>
      </c>
      <c r="E5" s="304">
        <v>16</v>
      </c>
      <c r="F5" s="304">
        <v>2</v>
      </c>
      <c r="G5" s="305">
        <f>F5/C5</f>
        <v>0.1</v>
      </c>
      <c r="H5" s="309">
        <v>220</v>
      </c>
      <c r="I5" s="316">
        <f>H5/C5</f>
        <v>11</v>
      </c>
      <c r="J5" s="318">
        <v>86.5</v>
      </c>
    </row>
    <row r="6" spans="1:10" s="5" customFormat="1" ht="30">
      <c r="A6" s="70"/>
      <c r="B6" s="307" t="s">
        <v>299</v>
      </c>
      <c r="C6" s="308">
        <v>12</v>
      </c>
      <c r="D6" s="304">
        <v>3</v>
      </c>
      <c r="E6" s="304">
        <v>9</v>
      </c>
      <c r="F6" s="304">
        <v>0</v>
      </c>
      <c r="G6" s="305">
        <f aca="true" t="shared" si="0" ref="G6:G11">F6/C6</f>
        <v>0</v>
      </c>
      <c r="H6" s="309">
        <v>137</v>
      </c>
      <c r="I6" s="316">
        <f aca="true" t="shared" si="1" ref="I6:I36">H6/C6</f>
        <v>11.416666666666666</v>
      </c>
      <c r="J6" s="318">
        <v>39.5</v>
      </c>
    </row>
    <row r="7" spans="1:10" s="5" customFormat="1" ht="45">
      <c r="A7" s="70"/>
      <c r="B7" s="307" t="s">
        <v>300</v>
      </c>
      <c r="C7" s="308">
        <v>8</v>
      </c>
      <c r="D7" s="304">
        <v>2</v>
      </c>
      <c r="E7" s="304">
        <v>6</v>
      </c>
      <c r="F7" s="304">
        <v>0</v>
      </c>
      <c r="G7" s="305">
        <f t="shared" si="0"/>
        <v>0</v>
      </c>
      <c r="H7" s="309">
        <v>113</v>
      </c>
      <c r="I7" s="316">
        <f t="shared" si="1"/>
        <v>14.125</v>
      </c>
      <c r="J7" s="318">
        <v>53</v>
      </c>
    </row>
    <row r="8" spans="1:10" s="5" customFormat="1" ht="33">
      <c r="A8" s="310" t="s">
        <v>301</v>
      </c>
      <c r="B8" s="307" t="s">
        <v>302</v>
      </c>
      <c r="C8" s="308">
        <v>57</v>
      </c>
      <c r="D8" s="304">
        <v>20</v>
      </c>
      <c r="E8" s="304">
        <v>37</v>
      </c>
      <c r="F8" s="304">
        <v>0</v>
      </c>
      <c r="G8" s="305">
        <f t="shared" si="0"/>
        <v>0</v>
      </c>
      <c r="H8" s="309">
        <v>1484</v>
      </c>
      <c r="I8" s="316">
        <f t="shared" si="1"/>
        <v>26.035087719298247</v>
      </c>
      <c r="J8" s="318">
        <v>195.5</v>
      </c>
    </row>
    <row r="9" spans="1:10" s="5" customFormat="1" ht="45">
      <c r="A9" s="70"/>
      <c r="B9" s="307" t="s">
        <v>303</v>
      </c>
      <c r="C9" s="308">
        <v>13</v>
      </c>
      <c r="D9" s="304">
        <v>13</v>
      </c>
      <c r="E9" s="304">
        <v>0</v>
      </c>
      <c r="F9" s="304">
        <v>0</v>
      </c>
      <c r="G9" s="305">
        <f t="shared" si="0"/>
        <v>0</v>
      </c>
      <c r="H9" s="309">
        <v>274</v>
      </c>
      <c r="I9" s="316">
        <f t="shared" si="1"/>
        <v>21.076923076923077</v>
      </c>
      <c r="J9" s="318">
        <v>46</v>
      </c>
    </row>
    <row r="10" spans="1:10" s="5" customFormat="1" ht="45">
      <c r="A10" s="70"/>
      <c r="B10" s="307" t="s">
        <v>304</v>
      </c>
      <c r="C10" s="308">
        <v>3</v>
      </c>
      <c r="D10" s="304">
        <v>1</v>
      </c>
      <c r="E10" s="304">
        <v>2</v>
      </c>
      <c r="F10" s="304">
        <v>0</v>
      </c>
      <c r="G10" s="305">
        <f t="shared" si="0"/>
        <v>0</v>
      </c>
      <c r="H10" s="309">
        <v>62</v>
      </c>
      <c r="I10" s="316">
        <f t="shared" si="1"/>
        <v>20.666666666666668</v>
      </c>
      <c r="J10" s="318">
        <v>35</v>
      </c>
    </row>
    <row r="11" spans="1:10" s="5" customFormat="1" ht="30">
      <c r="A11" s="70"/>
      <c r="B11" s="307" t="s">
        <v>305</v>
      </c>
      <c r="C11" s="308">
        <v>12</v>
      </c>
      <c r="D11" s="304">
        <v>3</v>
      </c>
      <c r="E11" s="304">
        <v>9</v>
      </c>
      <c r="F11" s="304">
        <v>2</v>
      </c>
      <c r="G11" s="305">
        <f t="shared" si="0"/>
        <v>0.16666666666666666</v>
      </c>
      <c r="H11" s="309">
        <v>156</v>
      </c>
      <c r="I11" s="316">
        <f t="shared" si="1"/>
        <v>13</v>
      </c>
      <c r="J11" s="318">
        <v>43.5</v>
      </c>
    </row>
    <row r="12" spans="1:10" s="5" customFormat="1" ht="60">
      <c r="A12" s="70"/>
      <c r="B12" s="307" t="s">
        <v>306</v>
      </c>
      <c r="C12" s="308">
        <v>0</v>
      </c>
      <c r="D12" s="304">
        <v>0</v>
      </c>
      <c r="E12" s="304">
        <v>0</v>
      </c>
      <c r="F12" s="304">
        <v>0</v>
      </c>
      <c r="G12" s="305">
        <v>0</v>
      </c>
      <c r="H12" s="309">
        <v>0</v>
      </c>
      <c r="I12" s="316">
        <v>0</v>
      </c>
      <c r="J12" s="318">
        <v>3.5</v>
      </c>
    </row>
    <row r="13" spans="1:10" s="5" customFormat="1" ht="30">
      <c r="A13" s="70"/>
      <c r="B13" s="307" t="s">
        <v>307</v>
      </c>
      <c r="C13" s="308">
        <v>0</v>
      </c>
      <c r="D13" s="304">
        <v>0</v>
      </c>
      <c r="E13" s="304">
        <v>0</v>
      </c>
      <c r="F13" s="304">
        <v>0</v>
      </c>
      <c r="G13" s="305">
        <v>0</v>
      </c>
      <c r="H13" s="309">
        <v>0</v>
      </c>
      <c r="I13" s="316">
        <v>0</v>
      </c>
      <c r="J13" s="318">
        <v>2</v>
      </c>
    </row>
    <row r="14" spans="1:10" s="5" customFormat="1" ht="33">
      <c r="A14" s="310" t="s">
        <v>308</v>
      </c>
      <c r="B14" s="307" t="s">
        <v>309</v>
      </c>
      <c r="C14" s="308">
        <v>12</v>
      </c>
      <c r="D14" s="304">
        <v>4</v>
      </c>
      <c r="E14" s="304">
        <v>8</v>
      </c>
      <c r="F14" s="304">
        <v>0</v>
      </c>
      <c r="G14" s="305">
        <f aca="true" t="shared" si="2" ref="G14:G35">F14/C14</f>
        <v>0</v>
      </c>
      <c r="H14" s="309">
        <v>156</v>
      </c>
      <c r="I14" s="316">
        <f t="shared" si="1"/>
        <v>13</v>
      </c>
      <c r="J14" s="318">
        <v>38.5</v>
      </c>
    </row>
    <row r="15" spans="1:10" s="5" customFormat="1" ht="30">
      <c r="A15" s="70"/>
      <c r="B15" s="307" t="s">
        <v>310</v>
      </c>
      <c r="C15" s="308">
        <v>22</v>
      </c>
      <c r="D15" s="304">
        <v>5</v>
      </c>
      <c r="E15" s="304">
        <v>17</v>
      </c>
      <c r="F15" s="304">
        <v>6</v>
      </c>
      <c r="G15" s="305">
        <f t="shared" si="2"/>
        <v>0.2727272727272727</v>
      </c>
      <c r="H15" s="309">
        <v>261</v>
      </c>
      <c r="I15" s="316">
        <f t="shared" si="1"/>
        <v>11.863636363636363</v>
      </c>
      <c r="J15" s="318">
        <v>63.5</v>
      </c>
    </row>
    <row r="16" spans="1:10" s="5" customFormat="1" ht="45">
      <c r="A16" s="70"/>
      <c r="B16" s="307" t="s">
        <v>311</v>
      </c>
      <c r="C16" s="308">
        <v>14</v>
      </c>
      <c r="D16" s="304">
        <v>4</v>
      </c>
      <c r="E16" s="304">
        <v>10</v>
      </c>
      <c r="F16" s="304">
        <v>4</v>
      </c>
      <c r="G16" s="305">
        <f t="shared" si="2"/>
        <v>0.2857142857142857</v>
      </c>
      <c r="H16" s="309">
        <v>252</v>
      </c>
      <c r="I16" s="316">
        <f t="shared" si="1"/>
        <v>18</v>
      </c>
      <c r="J16" s="318">
        <v>66</v>
      </c>
    </row>
    <row r="17" spans="1:10" s="5" customFormat="1" ht="45">
      <c r="A17" s="70"/>
      <c r="B17" s="307" t="s">
        <v>312</v>
      </c>
      <c r="C17" s="308">
        <v>12</v>
      </c>
      <c r="D17" s="304">
        <v>6</v>
      </c>
      <c r="E17" s="304">
        <v>6</v>
      </c>
      <c r="F17" s="304">
        <v>0</v>
      </c>
      <c r="G17" s="305">
        <f t="shared" si="2"/>
        <v>0</v>
      </c>
      <c r="H17" s="309">
        <v>147</v>
      </c>
      <c r="I17" s="316">
        <f t="shared" si="1"/>
        <v>12.25</v>
      </c>
      <c r="J17" s="318">
        <v>40.5</v>
      </c>
    </row>
    <row r="18" spans="1:10" s="5" customFormat="1" ht="33">
      <c r="A18" s="310" t="s">
        <v>313</v>
      </c>
      <c r="B18" s="307" t="s">
        <v>337</v>
      </c>
      <c r="C18" s="308">
        <v>9</v>
      </c>
      <c r="D18" s="304">
        <v>2</v>
      </c>
      <c r="E18" s="304">
        <v>7</v>
      </c>
      <c r="F18" s="304">
        <v>1</v>
      </c>
      <c r="G18" s="305">
        <f t="shared" si="2"/>
        <v>0.1111111111111111</v>
      </c>
      <c r="H18" s="309">
        <v>124</v>
      </c>
      <c r="I18" s="316">
        <f t="shared" si="1"/>
        <v>13.777777777777779</v>
      </c>
      <c r="J18" s="318">
        <v>22</v>
      </c>
    </row>
    <row r="19" spans="1:10" s="5" customFormat="1" ht="60">
      <c r="A19" s="313"/>
      <c r="B19" s="307" t="s">
        <v>336</v>
      </c>
      <c r="C19" s="308">
        <v>0</v>
      </c>
      <c r="D19" s="304">
        <v>5</v>
      </c>
      <c r="E19" s="304">
        <v>0</v>
      </c>
      <c r="F19" s="304">
        <v>0</v>
      </c>
      <c r="G19" s="305" t="e">
        <f>F19/C19</f>
        <v>#DIV/0!</v>
      </c>
      <c r="H19" s="309">
        <v>66</v>
      </c>
      <c r="I19" s="316">
        <v>0</v>
      </c>
      <c r="J19" s="318">
        <v>20</v>
      </c>
    </row>
    <row r="20" spans="1:10" s="5" customFormat="1" ht="60">
      <c r="A20" s="70"/>
      <c r="B20" s="307" t="s">
        <v>314</v>
      </c>
      <c r="C20" s="308">
        <v>0</v>
      </c>
      <c r="D20" s="304">
        <v>3</v>
      </c>
      <c r="E20" s="304">
        <v>0</v>
      </c>
      <c r="F20" s="304">
        <v>0</v>
      </c>
      <c r="G20" s="305" t="e">
        <f t="shared" si="2"/>
        <v>#DIV/0!</v>
      </c>
      <c r="H20" s="309">
        <v>33</v>
      </c>
      <c r="I20" s="316">
        <v>0</v>
      </c>
      <c r="J20" s="318">
        <v>43</v>
      </c>
    </row>
    <row r="21" spans="1:10" s="5" customFormat="1" ht="45">
      <c r="A21" s="70"/>
      <c r="B21" s="307" t="s">
        <v>315</v>
      </c>
      <c r="C21" s="308">
        <v>11</v>
      </c>
      <c r="D21" s="304">
        <v>0</v>
      </c>
      <c r="E21" s="304">
        <v>11</v>
      </c>
      <c r="F21" s="304">
        <v>0</v>
      </c>
      <c r="G21" s="305">
        <f t="shared" si="2"/>
        <v>0</v>
      </c>
      <c r="H21" s="309">
        <v>201</v>
      </c>
      <c r="I21" s="316">
        <f t="shared" si="1"/>
        <v>18.272727272727273</v>
      </c>
      <c r="J21" s="318">
        <v>102</v>
      </c>
    </row>
    <row r="22" spans="1:10" s="5" customFormat="1" ht="45">
      <c r="A22" s="70"/>
      <c r="B22" s="307" t="s">
        <v>316</v>
      </c>
      <c r="C22" s="308">
        <v>2</v>
      </c>
      <c r="D22" s="304">
        <v>0</v>
      </c>
      <c r="E22" s="304">
        <v>2</v>
      </c>
      <c r="F22" s="304">
        <v>0</v>
      </c>
      <c r="G22" s="305">
        <f t="shared" si="2"/>
        <v>0</v>
      </c>
      <c r="H22" s="309">
        <v>16</v>
      </c>
      <c r="I22" s="316">
        <f t="shared" si="1"/>
        <v>8</v>
      </c>
      <c r="J22" s="318">
        <v>54.5</v>
      </c>
    </row>
    <row r="23" spans="1:10" s="5" customFormat="1" ht="30">
      <c r="A23" s="310" t="s">
        <v>317</v>
      </c>
      <c r="B23" s="307" t="s">
        <v>318</v>
      </c>
      <c r="C23" s="308">
        <v>14</v>
      </c>
      <c r="D23" s="304">
        <v>0</v>
      </c>
      <c r="E23" s="304">
        <v>14</v>
      </c>
      <c r="F23" s="304">
        <v>0</v>
      </c>
      <c r="G23" s="305">
        <f t="shared" si="2"/>
        <v>0</v>
      </c>
      <c r="H23" s="309">
        <v>191</v>
      </c>
      <c r="I23" s="316">
        <f t="shared" si="1"/>
        <v>13.642857142857142</v>
      </c>
      <c r="J23" s="318">
        <v>132.5</v>
      </c>
    </row>
    <row r="24" spans="1:10" s="5" customFormat="1" ht="30">
      <c r="A24" s="70"/>
      <c r="B24" s="307" t="s">
        <v>319</v>
      </c>
      <c r="C24" s="308">
        <v>12</v>
      </c>
      <c r="D24" s="304">
        <v>0</v>
      </c>
      <c r="E24" s="304">
        <v>12</v>
      </c>
      <c r="F24" s="304">
        <v>0</v>
      </c>
      <c r="G24" s="305">
        <f t="shared" si="2"/>
        <v>0</v>
      </c>
      <c r="H24" s="309">
        <v>174</v>
      </c>
      <c r="I24" s="316">
        <f t="shared" si="1"/>
        <v>14.5</v>
      </c>
      <c r="J24" s="318">
        <v>81.5</v>
      </c>
    </row>
    <row r="25" spans="1:10" s="5" customFormat="1" ht="30">
      <c r="A25" s="70"/>
      <c r="B25" s="307" t="s">
        <v>320</v>
      </c>
      <c r="C25" s="308">
        <v>10</v>
      </c>
      <c r="D25" s="304">
        <v>5</v>
      </c>
      <c r="E25" s="304">
        <v>5</v>
      </c>
      <c r="F25" s="304">
        <v>0</v>
      </c>
      <c r="G25" s="305">
        <f t="shared" si="2"/>
        <v>0</v>
      </c>
      <c r="H25" s="309">
        <v>244</v>
      </c>
      <c r="I25" s="316">
        <f t="shared" si="1"/>
        <v>24.4</v>
      </c>
      <c r="J25" s="318">
        <v>91</v>
      </c>
    </row>
    <row r="26" spans="1:10" s="5" customFormat="1" ht="30">
      <c r="A26" s="70"/>
      <c r="B26" s="307" t="s">
        <v>321</v>
      </c>
      <c r="C26" s="308">
        <v>32</v>
      </c>
      <c r="D26" s="304">
        <v>8</v>
      </c>
      <c r="E26" s="304">
        <v>24</v>
      </c>
      <c r="F26" s="304">
        <v>8</v>
      </c>
      <c r="G26" s="305">
        <f t="shared" si="2"/>
        <v>0.25</v>
      </c>
      <c r="H26" s="309">
        <v>259</v>
      </c>
      <c r="I26" s="316">
        <f t="shared" si="1"/>
        <v>8.09375</v>
      </c>
      <c r="J26" s="318">
        <v>99</v>
      </c>
    </row>
    <row r="27" spans="1:10" s="5" customFormat="1" ht="30">
      <c r="A27" s="70"/>
      <c r="B27" s="307" t="s">
        <v>322</v>
      </c>
      <c r="C27" s="308">
        <v>7</v>
      </c>
      <c r="D27" s="304">
        <v>0</v>
      </c>
      <c r="E27" s="304">
        <v>7</v>
      </c>
      <c r="F27" s="304">
        <v>0</v>
      </c>
      <c r="G27" s="305">
        <f t="shared" si="2"/>
        <v>0</v>
      </c>
      <c r="H27" s="309">
        <v>109</v>
      </c>
      <c r="I27" s="316">
        <f t="shared" si="1"/>
        <v>15.571428571428571</v>
      </c>
      <c r="J27" s="318">
        <v>30</v>
      </c>
    </row>
    <row r="28" spans="1:10" s="5" customFormat="1" ht="45">
      <c r="A28" s="70"/>
      <c r="B28" s="307" t="s">
        <v>323</v>
      </c>
      <c r="C28" s="308">
        <v>10</v>
      </c>
      <c r="D28" s="304">
        <v>0</v>
      </c>
      <c r="E28" s="304">
        <v>10</v>
      </c>
      <c r="F28" s="304">
        <v>0</v>
      </c>
      <c r="G28" s="305">
        <f t="shared" si="2"/>
        <v>0</v>
      </c>
      <c r="H28" s="309">
        <v>169</v>
      </c>
      <c r="I28" s="316">
        <f t="shared" si="1"/>
        <v>16.9</v>
      </c>
      <c r="J28" s="318">
        <v>51</v>
      </c>
    </row>
    <row r="29" spans="1:10" s="5" customFormat="1" ht="45">
      <c r="A29" s="70"/>
      <c r="B29" s="307" t="s">
        <v>324</v>
      </c>
      <c r="C29" s="308">
        <v>6</v>
      </c>
      <c r="D29" s="304">
        <v>0</v>
      </c>
      <c r="E29" s="304">
        <v>6</v>
      </c>
      <c r="F29" s="304">
        <v>0</v>
      </c>
      <c r="G29" s="305">
        <f t="shared" si="2"/>
        <v>0</v>
      </c>
      <c r="H29" s="309">
        <v>32</v>
      </c>
      <c r="I29" s="316">
        <f t="shared" si="1"/>
        <v>5.333333333333333</v>
      </c>
      <c r="J29" s="318">
        <v>122</v>
      </c>
    </row>
    <row r="30" spans="1:10" s="5" customFormat="1" ht="45">
      <c r="A30" s="70"/>
      <c r="B30" s="307" t="s">
        <v>325</v>
      </c>
      <c r="C30" s="308">
        <v>0</v>
      </c>
      <c r="D30" s="304">
        <v>0</v>
      </c>
      <c r="E30" s="304">
        <v>0</v>
      </c>
      <c r="F30" s="304">
        <v>0</v>
      </c>
      <c r="G30" s="305" t="e">
        <f t="shared" si="2"/>
        <v>#DIV/0!</v>
      </c>
      <c r="H30" s="309">
        <v>0</v>
      </c>
      <c r="I30" s="316">
        <v>0</v>
      </c>
      <c r="J30" s="318">
        <v>33.5</v>
      </c>
    </row>
    <row r="31" spans="1:10" s="5" customFormat="1" ht="45">
      <c r="A31" s="70"/>
      <c r="B31" s="307" t="s">
        <v>326</v>
      </c>
      <c r="C31" s="308">
        <v>5</v>
      </c>
      <c r="D31" s="304">
        <v>1</v>
      </c>
      <c r="E31" s="304">
        <v>4</v>
      </c>
      <c r="F31" s="304">
        <v>1</v>
      </c>
      <c r="G31" s="305">
        <f t="shared" si="2"/>
        <v>0.2</v>
      </c>
      <c r="H31" s="309">
        <v>22</v>
      </c>
      <c r="I31" s="316">
        <f t="shared" si="1"/>
        <v>4.4</v>
      </c>
      <c r="J31" s="318">
        <v>31</v>
      </c>
    </row>
    <row r="32" spans="1:10" s="5" customFormat="1" ht="33">
      <c r="A32" s="310" t="s">
        <v>327</v>
      </c>
      <c r="B32" s="307" t="s">
        <v>328</v>
      </c>
      <c r="C32" s="308">
        <v>14</v>
      </c>
      <c r="D32" s="304">
        <v>2</v>
      </c>
      <c r="E32" s="304">
        <v>12</v>
      </c>
      <c r="F32" s="304">
        <v>0</v>
      </c>
      <c r="G32" s="305">
        <f t="shared" si="2"/>
        <v>0</v>
      </c>
      <c r="H32" s="309">
        <v>242</v>
      </c>
      <c r="I32" s="316">
        <f t="shared" si="1"/>
        <v>17.285714285714285</v>
      </c>
      <c r="J32" s="318">
        <v>55.5</v>
      </c>
    </row>
    <row r="33" spans="1:10" s="5" customFormat="1" ht="30">
      <c r="A33" s="70"/>
      <c r="B33" s="307" t="s">
        <v>329</v>
      </c>
      <c r="C33" s="308">
        <v>29</v>
      </c>
      <c r="D33" s="304">
        <v>0</v>
      </c>
      <c r="E33" s="304">
        <v>29</v>
      </c>
      <c r="F33" s="304">
        <v>0</v>
      </c>
      <c r="G33" s="305">
        <f t="shared" si="2"/>
        <v>0</v>
      </c>
      <c r="H33" s="309">
        <v>626</v>
      </c>
      <c r="I33" s="316">
        <f t="shared" si="1"/>
        <v>21.586206896551722</v>
      </c>
      <c r="J33" s="318">
        <v>91</v>
      </c>
    </row>
    <row r="34" spans="1:10" s="5" customFormat="1" ht="45">
      <c r="A34" s="70"/>
      <c r="B34" s="307" t="s">
        <v>330</v>
      </c>
      <c r="C34" s="308">
        <v>10</v>
      </c>
      <c r="D34" s="304">
        <v>2</v>
      </c>
      <c r="E34" s="304">
        <v>8</v>
      </c>
      <c r="F34" s="304">
        <v>0</v>
      </c>
      <c r="G34" s="305">
        <f t="shared" si="2"/>
        <v>0</v>
      </c>
      <c r="H34" s="309">
        <v>243</v>
      </c>
      <c r="I34" s="316">
        <f t="shared" si="1"/>
        <v>24.3</v>
      </c>
      <c r="J34" s="318">
        <v>74</v>
      </c>
    </row>
    <row r="35" spans="1:10" s="5" customFormat="1" ht="33">
      <c r="A35" s="311" t="s">
        <v>331</v>
      </c>
      <c r="B35" s="307" t="s">
        <v>332</v>
      </c>
      <c r="C35" s="308">
        <v>19</v>
      </c>
      <c r="D35" s="304">
        <v>4</v>
      </c>
      <c r="E35" s="304">
        <v>15</v>
      </c>
      <c r="F35" s="304">
        <v>4</v>
      </c>
      <c r="G35" s="305">
        <f t="shared" si="2"/>
        <v>0.21052631578947367</v>
      </c>
      <c r="H35" s="309">
        <v>311</v>
      </c>
      <c r="I35" s="316">
        <f t="shared" si="1"/>
        <v>16.36842105263158</v>
      </c>
      <c r="J35" s="318">
        <v>80.5</v>
      </c>
    </row>
    <row r="36" spans="1:10" ht="49.5">
      <c r="A36" s="312" t="s">
        <v>334</v>
      </c>
      <c r="B36" s="307" t="s">
        <v>335</v>
      </c>
      <c r="C36" s="308">
        <v>1</v>
      </c>
      <c r="D36" s="304">
        <v>1</v>
      </c>
      <c r="E36" s="304">
        <v>0</v>
      </c>
      <c r="F36" s="304">
        <v>1</v>
      </c>
      <c r="G36" s="305">
        <f>F36/C36</f>
        <v>1</v>
      </c>
      <c r="H36" s="309">
        <v>4</v>
      </c>
      <c r="I36" s="316">
        <f t="shared" si="1"/>
        <v>4</v>
      </c>
      <c r="J36" s="318">
        <v>2</v>
      </c>
    </row>
    <row r="37" ht="16.5">
      <c r="C37" s="56"/>
    </row>
    <row r="38" ht="16.5">
      <c r="C38" s="56"/>
    </row>
    <row r="39" ht="16.5">
      <c r="C39" s="56"/>
    </row>
    <row r="40" ht="16.5">
      <c r="C40" s="56"/>
    </row>
    <row r="41" ht="16.5">
      <c r="C41" s="56"/>
    </row>
    <row r="42" ht="16.5">
      <c r="C42" s="56"/>
    </row>
    <row r="43" ht="16.5">
      <c r="C43" s="56"/>
    </row>
    <row r="44" ht="16.5">
      <c r="C44" s="56"/>
    </row>
    <row r="45" ht="16.5">
      <c r="C45" s="56"/>
    </row>
    <row r="46" ht="16.5">
      <c r="C46" s="56"/>
    </row>
    <row r="47" ht="16.5">
      <c r="C47" s="56"/>
    </row>
    <row r="48" ht="16.5">
      <c r="C48" s="56"/>
    </row>
    <row r="49" ht="16.5">
      <c r="C49" s="56"/>
    </row>
    <row r="50" ht="16.5">
      <c r="C50" s="56"/>
    </row>
    <row r="51" ht="16.5">
      <c r="C51" s="56"/>
    </row>
    <row r="52" ht="16.5">
      <c r="C52" s="56"/>
    </row>
    <row r="53" ht="16.5">
      <c r="C53" s="56"/>
    </row>
    <row r="54" ht="16.5">
      <c r="C54" s="56"/>
    </row>
    <row r="55" ht="16.5">
      <c r="C55" s="56"/>
    </row>
    <row r="56" ht="16.5">
      <c r="C56" s="56"/>
    </row>
    <row r="57" ht="16.5">
      <c r="C57" s="56"/>
    </row>
    <row r="58" ht="16.5">
      <c r="C58" s="56"/>
    </row>
    <row r="59" ht="16.5">
      <c r="C59" s="56"/>
    </row>
    <row r="60" ht="16.5">
      <c r="C60" s="56"/>
    </row>
    <row r="61" ht="16.5">
      <c r="C61" s="56"/>
    </row>
    <row r="62" ht="16.5">
      <c r="C62" s="56"/>
    </row>
    <row r="63" ht="16.5">
      <c r="C63" s="56"/>
    </row>
    <row r="64" ht="16.5">
      <c r="C64" s="56"/>
    </row>
    <row r="65" ht="16.5">
      <c r="C65" s="56"/>
    </row>
    <row r="66" ht="16.5">
      <c r="C66" s="56"/>
    </row>
    <row r="67" ht="16.5">
      <c r="C67" s="56"/>
    </row>
    <row r="68" ht="16.5">
      <c r="C68" s="56"/>
    </row>
    <row r="69" ht="16.5">
      <c r="C69" s="56"/>
    </row>
    <row r="70" ht="16.5">
      <c r="C70" s="56"/>
    </row>
    <row r="71" ht="16.5">
      <c r="C71" s="56"/>
    </row>
    <row r="72" ht="16.5">
      <c r="C72" s="56"/>
    </row>
    <row r="73" ht="16.5">
      <c r="C73" s="56"/>
    </row>
    <row r="74" ht="16.5">
      <c r="C74" s="56"/>
    </row>
    <row r="75" ht="16.5">
      <c r="C75" s="56"/>
    </row>
    <row r="76" ht="16.5">
      <c r="C76" s="56"/>
    </row>
    <row r="77" ht="16.5">
      <c r="C77" s="56"/>
    </row>
    <row r="78" ht="16.5">
      <c r="C78" s="56"/>
    </row>
    <row r="79" ht="16.5">
      <c r="C79" s="56"/>
    </row>
    <row r="80" ht="16.5">
      <c r="C80" s="56"/>
    </row>
    <row r="81" ht="16.5">
      <c r="C81" s="56"/>
    </row>
    <row r="82" ht="16.5">
      <c r="C82" s="56"/>
    </row>
    <row r="83" ht="16.5">
      <c r="C83" s="56"/>
    </row>
    <row r="84" ht="16.5">
      <c r="C84" s="56"/>
    </row>
    <row r="85" ht="16.5">
      <c r="C85" s="56"/>
    </row>
    <row r="86" ht="16.5">
      <c r="C86" s="56"/>
    </row>
    <row r="87" ht="16.5">
      <c r="C87" s="56"/>
    </row>
    <row r="88" ht="16.5">
      <c r="C88" s="56"/>
    </row>
    <row r="89" ht="16.5">
      <c r="C89" s="56"/>
    </row>
    <row r="90" ht="16.5">
      <c r="C90" s="56"/>
    </row>
    <row r="91" ht="16.5">
      <c r="C91" s="56"/>
    </row>
    <row r="92" ht="16.5">
      <c r="C92" s="56"/>
    </row>
    <row r="93" ht="16.5">
      <c r="C93" s="56"/>
    </row>
    <row r="94" ht="16.5">
      <c r="C94" s="56"/>
    </row>
    <row r="95" ht="16.5">
      <c r="C95" s="56"/>
    </row>
    <row r="96" ht="16.5">
      <c r="C96" s="56"/>
    </row>
    <row r="97" ht="16.5">
      <c r="C97" s="56"/>
    </row>
    <row r="98" ht="16.5">
      <c r="C98" s="56"/>
    </row>
    <row r="99" ht="16.5">
      <c r="C99" s="56"/>
    </row>
    <row r="100" ht="16.5">
      <c r="C100" s="56"/>
    </row>
    <row r="101" ht="16.5">
      <c r="C101" s="56"/>
    </row>
    <row r="102" ht="16.5">
      <c r="C102" s="56"/>
    </row>
    <row r="103" ht="16.5">
      <c r="C103" s="56"/>
    </row>
    <row r="104" ht="16.5">
      <c r="C104" s="56"/>
    </row>
    <row r="105" ht="16.5">
      <c r="C105" s="56"/>
    </row>
    <row r="106" ht="16.5">
      <c r="C106" s="56"/>
    </row>
    <row r="107" ht="16.5">
      <c r="C107" s="56"/>
    </row>
    <row r="108" ht="16.5">
      <c r="C108" s="56"/>
    </row>
    <row r="109" ht="16.5">
      <c r="C109" s="56"/>
    </row>
    <row r="110" ht="16.5">
      <c r="C110" s="56"/>
    </row>
    <row r="111" ht="16.5">
      <c r="C111" s="56"/>
    </row>
    <row r="112" ht="16.5">
      <c r="C112" s="56"/>
    </row>
    <row r="113" ht="16.5">
      <c r="C113" s="56"/>
    </row>
    <row r="114" ht="16.5">
      <c r="C114" s="56"/>
    </row>
    <row r="115" ht="16.5">
      <c r="C115" s="56"/>
    </row>
    <row r="116" ht="16.5">
      <c r="C116" s="56"/>
    </row>
    <row r="117" ht="16.5">
      <c r="C117" s="56"/>
    </row>
    <row r="118" ht="16.5">
      <c r="C118" s="56"/>
    </row>
    <row r="119" ht="16.5">
      <c r="C119" s="56"/>
    </row>
    <row r="120" ht="16.5">
      <c r="C120" s="56"/>
    </row>
    <row r="121" ht="16.5">
      <c r="C121" s="56"/>
    </row>
    <row r="122" ht="16.5">
      <c r="C122" s="56"/>
    </row>
    <row r="123" ht="16.5">
      <c r="C123" s="56"/>
    </row>
    <row r="124" ht="16.5">
      <c r="C124" s="56"/>
    </row>
    <row r="125" ht="16.5">
      <c r="C125" s="56"/>
    </row>
    <row r="126" ht="16.5">
      <c r="C126" s="56"/>
    </row>
    <row r="127" ht="16.5">
      <c r="C127" s="56"/>
    </row>
    <row r="128" ht="16.5">
      <c r="C128" s="56"/>
    </row>
    <row r="129" ht="16.5">
      <c r="C129" s="56"/>
    </row>
    <row r="130" ht="16.5">
      <c r="C130" s="56"/>
    </row>
    <row r="131" ht="16.5">
      <c r="C131" s="56"/>
    </row>
    <row r="132" ht="16.5">
      <c r="C132" s="56"/>
    </row>
    <row r="133" ht="16.5">
      <c r="C133" s="56"/>
    </row>
    <row r="134" ht="16.5">
      <c r="C134" s="56"/>
    </row>
    <row r="135" ht="16.5">
      <c r="C135" s="56"/>
    </row>
    <row r="136" ht="16.5">
      <c r="C136" s="56"/>
    </row>
    <row r="137" ht="16.5">
      <c r="C137" s="56"/>
    </row>
    <row r="138" ht="16.5">
      <c r="C138" s="56"/>
    </row>
    <row r="139" ht="16.5">
      <c r="C139" s="56"/>
    </row>
    <row r="140" ht="16.5">
      <c r="C140" s="56"/>
    </row>
    <row r="141" ht="16.5">
      <c r="C141" s="56"/>
    </row>
    <row r="142" ht="16.5">
      <c r="C142" s="56"/>
    </row>
    <row r="143" ht="16.5">
      <c r="C143" s="56"/>
    </row>
    <row r="144" ht="16.5">
      <c r="C144" s="56"/>
    </row>
    <row r="145" ht="16.5">
      <c r="C145" s="56"/>
    </row>
    <row r="146" ht="16.5">
      <c r="C146" s="56"/>
    </row>
    <row r="147" ht="16.5">
      <c r="C147" s="56"/>
    </row>
  </sheetData>
  <sheetProtection/>
  <mergeCells count="4">
    <mergeCell ref="D2:G2"/>
    <mergeCell ref="H2:H3"/>
    <mergeCell ref="I2:I3"/>
    <mergeCell ref="J2:J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0">
      <selection activeCell="D68" sqref="D68:H70"/>
    </sheetView>
  </sheetViews>
  <sheetFormatPr defaultColWidth="9.00390625" defaultRowHeight="15.75"/>
  <cols>
    <col min="1" max="1" width="7.00390625" style="0" customWidth="1"/>
    <col min="2" max="2" width="17.875" style="0" customWidth="1"/>
    <col min="3" max="3" width="9.00390625" style="0" hidden="1" customWidth="1"/>
    <col min="5" max="5" width="9.50390625" style="0" bestFit="1" customWidth="1"/>
    <col min="9" max="14" width="9.00390625" style="0" hidden="1" customWidth="1"/>
    <col min="15" max="15" width="11.75390625" style="0" customWidth="1"/>
  </cols>
  <sheetData>
    <row r="1" spans="1:15" ht="33.75" customHeight="1">
      <c r="A1" s="373" t="s">
        <v>183</v>
      </c>
      <c r="B1" s="365"/>
      <c r="C1" s="365"/>
      <c r="D1" s="365"/>
      <c r="E1" s="365"/>
      <c r="F1" s="365"/>
      <c r="G1" s="365"/>
      <c r="H1" s="365"/>
      <c r="I1" s="2"/>
      <c r="J1" s="1"/>
      <c r="K1" s="1"/>
      <c r="L1" s="2"/>
      <c r="M1" s="3"/>
      <c r="N1" s="4"/>
      <c r="O1" s="102" t="s">
        <v>130</v>
      </c>
    </row>
    <row r="2" spans="1:15" ht="16.5">
      <c r="A2" s="6"/>
      <c r="B2" s="7"/>
      <c r="C2" s="8"/>
      <c r="D2" s="374" t="s">
        <v>184</v>
      </c>
      <c r="E2" s="376" t="s">
        <v>8</v>
      </c>
      <c r="F2" s="377"/>
      <c r="G2" s="377"/>
      <c r="H2" s="378"/>
      <c r="I2" s="379" t="s">
        <v>50</v>
      </c>
      <c r="J2" s="103"/>
      <c r="K2" s="9"/>
      <c r="L2" s="10"/>
      <c r="M2" s="11"/>
      <c r="N2" s="98"/>
      <c r="O2" s="8"/>
    </row>
    <row r="3" spans="1:15" ht="115.5">
      <c r="A3" s="12" t="s">
        <v>0</v>
      </c>
      <c r="B3" s="13" t="s">
        <v>131</v>
      </c>
      <c r="C3" s="104" t="s">
        <v>132</v>
      </c>
      <c r="D3" s="375"/>
      <c r="E3" s="72" t="s">
        <v>2</v>
      </c>
      <c r="F3" s="72" t="s">
        <v>3</v>
      </c>
      <c r="G3" s="105" t="s">
        <v>20</v>
      </c>
      <c r="H3" s="73" t="s">
        <v>4</v>
      </c>
      <c r="I3" s="380"/>
      <c r="J3" s="106" t="s">
        <v>133</v>
      </c>
      <c r="K3" s="107" t="s">
        <v>134</v>
      </c>
      <c r="L3" s="14" t="s">
        <v>9</v>
      </c>
      <c r="M3" s="15" t="s">
        <v>5</v>
      </c>
      <c r="N3" s="99" t="s">
        <v>65</v>
      </c>
      <c r="O3" s="70" t="s">
        <v>135</v>
      </c>
    </row>
    <row r="4" spans="1:15" ht="16.5">
      <c r="A4" s="16"/>
      <c r="B4" s="17" t="s">
        <v>10</v>
      </c>
      <c r="C4" s="18">
        <f>SUM(C10,C19,C36,C44,C56,C61,C67,C71)</f>
        <v>3343</v>
      </c>
      <c r="D4" s="18" t="e">
        <f>SUM(D10,D19,D36,D44,D56,D61,D67,D71)</f>
        <v>#REF!</v>
      </c>
      <c r="E4" s="18" t="e">
        <f>SUM(E10,E19,E36,E44,E56,E61,E67,E71)</f>
        <v>#REF!</v>
      </c>
      <c r="F4" s="18" t="e">
        <f>SUM(F10,F19,F36,F44,F56,F61,F67,F71)</f>
        <v>#REF!</v>
      </c>
      <c r="G4" s="18" t="e">
        <f>SUM(G10,G19,G36,G44,G56,G61,G67,G71)</f>
        <v>#REF!</v>
      </c>
      <c r="H4" s="108" t="e">
        <f>G4/D4</f>
        <v>#REF!</v>
      </c>
      <c r="I4" s="19">
        <f>SUM(I10,I19,I36,I44,I56,I61,I67,I71)</f>
        <v>12144</v>
      </c>
      <c r="J4" s="109">
        <f>SUM(J10,J19,J36,J44,J56,J61,J67,J71)</f>
        <v>57</v>
      </c>
      <c r="K4" s="109">
        <f>SUM(K10,K19,K36,K44,K56,K61,K67,K71)</f>
        <v>134</v>
      </c>
      <c r="L4" s="18" t="e">
        <f aca="true" t="shared" si="0" ref="L4:L10">I4/D4</f>
        <v>#REF!</v>
      </c>
      <c r="M4" s="20"/>
      <c r="N4" s="100">
        <f>SUM(N10,N19,N36,N44,N56,N61,N67,N71)</f>
        <v>432</v>
      </c>
      <c r="O4" s="110">
        <f>SUM(O10,O19,O36,O44,O56,O61,O67,O71)</f>
        <v>0</v>
      </c>
    </row>
    <row r="5" spans="1:15" ht="16.5" customHeight="1">
      <c r="A5" s="21" t="s">
        <v>11</v>
      </c>
      <c r="B5" s="111" t="s">
        <v>73</v>
      </c>
      <c r="C5" s="22">
        <v>75</v>
      </c>
      <c r="D5" s="209" t="e">
        <f>#REF!+#REF!</f>
        <v>#REF!</v>
      </c>
      <c r="E5" s="75" t="e">
        <f>#REF!+#REF!</f>
        <v>#REF!</v>
      </c>
      <c r="F5" s="75" t="e">
        <f>#REF!+#REF!</f>
        <v>#REF!</v>
      </c>
      <c r="G5" s="75" t="e">
        <f>#REF!+#REF!</f>
        <v>#REF!</v>
      </c>
      <c r="H5" s="108" t="e">
        <f aca="true" t="shared" si="1" ref="H5:H71">G5/D5</f>
        <v>#REF!</v>
      </c>
      <c r="I5" s="47">
        <v>237</v>
      </c>
      <c r="J5" s="47">
        <v>0</v>
      </c>
      <c r="K5" s="23">
        <v>0</v>
      </c>
      <c r="L5" s="22" t="e">
        <f t="shared" si="0"/>
        <v>#REF!</v>
      </c>
      <c r="M5" s="11"/>
      <c r="N5" s="99">
        <v>7</v>
      </c>
      <c r="O5" s="8"/>
    </row>
    <row r="6" spans="1:15" ht="16.5" customHeight="1">
      <c r="A6" s="24" t="s">
        <v>12</v>
      </c>
      <c r="B6" s="42" t="s">
        <v>74</v>
      </c>
      <c r="C6" s="25">
        <v>52</v>
      </c>
      <c r="D6" s="209" t="e">
        <f>#REF!+#REF!</f>
        <v>#REF!</v>
      </c>
      <c r="E6" s="75" t="e">
        <f>#REF!+#REF!</f>
        <v>#REF!</v>
      </c>
      <c r="F6" s="75" t="e">
        <f>#REF!+#REF!</f>
        <v>#REF!</v>
      </c>
      <c r="G6" s="75" t="e">
        <f>#REF!+#REF!</f>
        <v>#REF!</v>
      </c>
      <c r="H6" s="108" t="e">
        <f t="shared" si="1"/>
        <v>#REF!</v>
      </c>
      <c r="I6" s="48">
        <v>53</v>
      </c>
      <c r="J6" s="48">
        <v>1</v>
      </c>
      <c r="K6" s="26">
        <v>3</v>
      </c>
      <c r="L6" s="25" t="e">
        <f t="shared" si="0"/>
        <v>#REF!</v>
      </c>
      <c r="M6" s="7"/>
      <c r="N6" s="99">
        <v>4</v>
      </c>
      <c r="O6" s="8"/>
    </row>
    <row r="7" spans="1:15" ht="16.5" customHeight="1">
      <c r="A7" s="24"/>
      <c r="B7" s="42" t="s">
        <v>75</v>
      </c>
      <c r="C7" s="25">
        <v>51</v>
      </c>
      <c r="D7" s="209" t="e">
        <f>#REF!+#REF!</f>
        <v>#REF!</v>
      </c>
      <c r="E7" s="75" t="e">
        <f>#REF!+#REF!</f>
        <v>#REF!</v>
      </c>
      <c r="F7" s="75" t="e">
        <f>#REF!+#REF!</f>
        <v>#REF!</v>
      </c>
      <c r="G7" s="75" t="e">
        <f>#REF!+#REF!</f>
        <v>#REF!</v>
      </c>
      <c r="H7" s="108" t="e">
        <f t="shared" si="1"/>
        <v>#REF!</v>
      </c>
      <c r="I7" s="48">
        <v>131</v>
      </c>
      <c r="J7" s="48">
        <v>0</v>
      </c>
      <c r="K7" s="26">
        <v>0</v>
      </c>
      <c r="L7" s="25" t="e">
        <f t="shared" si="0"/>
        <v>#REF!</v>
      </c>
      <c r="M7" s="7"/>
      <c r="N7" s="99">
        <v>5</v>
      </c>
      <c r="O7" s="8"/>
    </row>
    <row r="8" spans="1:15" ht="16.5" customHeight="1">
      <c r="A8" s="24"/>
      <c r="B8" s="42" t="s">
        <v>76</v>
      </c>
      <c r="C8" s="25">
        <v>53</v>
      </c>
      <c r="D8" s="209" t="e">
        <f>#REF!+#REF!</f>
        <v>#REF!</v>
      </c>
      <c r="E8" s="75" t="e">
        <f>#REF!+#REF!</f>
        <v>#REF!</v>
      </c>
      <c r="F8" s="75" t="e">
        <f>#REF!+#REF!</f>
        <v>#REF!</v>
      </c>
      <c r="G8" s="75" t="e">
        <f>#REF!+#REF!</f>
        <v>#REF!</v>
      </c>
      <c r="H8" s="108" t="e">
        <f t="shared" si="1"/>
        <v>#REF!</v>
      </c>
      <c r="I8" s="48">
        <v>84</v>
      </c>
      <c r="J8" s="48">
        <v>0</v>
      </c>
      <c r="K8" s="26">
        <v>0</v>
      </c>
      <c r="L8" s="25" t="e">
        <f t="shared" si="0"/>
        <v>#REF!</v>
      </c>
      <c r="M8" s="7"/>
      <c r="N8" s="99">
        <v>9</v>
      </c>
      <c r="O8" s="8"/>
    </row>
    <row r="9" spans="1:15" ht="16.5" customHeight="1">
      <c r="A9" s="24"/>
      <c r="B9" s="43" t="s">
        <v>77</v>
      </c>
      <c r="C9" s="27">
        <v>45</v>
      </c>
      <c r="D9" s="209" t="e">
        <f>#REF!+#REF!</f>
        <v>#REF!</v>
      </c>
      <c r="E9" s="75" t="e">
        <f>#REF!+#REF!</f>
        <v>#REF!</v>
      </c>
      <c r="F9" s="75" t="e">
        <f>#REF!+#REF!</f>
        <v>#REF!</v>
      </c>
      <c r="G9" s="75" t="e">
        <f>#REF!+#REF!</f>
        <v>#REF!</v>
      </c>
      <c r="H9" s="108" t="e">
        <f t="shared" si="1"/>
        <v>#REF!</v>
      </c>
      <c r="I9" s="112">
        <v>77</v>
      </c>
      <c r="J9" s="112">
        <v>0</v>
      </c>
      <c r="K9" s="28">
        <v>0</v>
      </c>
      <c r="L9" s="27" t="e">
        <f t="shared" si="0"/>
        <v>#REF!</v>
      </c>
      <c r="M9" s="29"/>
      <c r="N9" s="99">
        <v>2</v>
      </c>
      <c r="O9" s="8"/>
    </row>
    <row r="10" spans="1:15" ht="16.5" customHeight="1">
      <c r="A10" s="24"/>
      <c r="B10" s="30" t="s">
        <v>13</v>
      </c>
      <c r="C10" s="31">
        <f>SUM(C5:C9)</f>
        <v>276</v>
      </c>
      <c r="D10" s="36" t="e">
        <f>SUM(D5:D9)</f>
        <v>#REF!</v>
      </c>
      <c r="E10" s="36" t="e">
        <f>SUM(E5:E9)</f>
        <v>#REF!</v>
      </c>
      <c r="F10" s="36" t="e">
        <f>SUM(F5:F9)</f>
        <v>#REF!</v>
      </c>
      <c r="G10" s="36" t="e">
        <f>SUM(G5:G9)</f>
        <v>#REF!</v>
      </c>
      <c r="H10" s="108" t="e">
        <f t="shared" si="1"/>
        <v>#REF!</v>
      </c>
      <c r="I10" s="66">
        <f>SUM(I5:I9)</f>
        <v>582</v>
      </c>
      <c r="J10" s="66">
        <f>SUM(J5:J9)</f>
        <v>1</v>
      </c>
      <c r="K10" s="31">
        <f>SUM(K5:K9)</f>
        <v>3</v>
      </c>
      <c r="L10" s="32" t="e">
        <f t="shared" si="0"/>
        <v>#REF!</v>
      </c>
      <c r="M10" s="33"/>
      <c r="N10" s="101">
        <f>SUM(N5:N9)</f>
        <v>27</v>
      </c>
      <c r="O10" s="63">
        <f>SUM(O5:O9)</f>
        <v>0</v>
      </c>
    </row>
    <row r="11" spans="1:15" ht="16.5" customHeight="1">
      <c r="A11" s="24"/>
      <c r="B11" s="113" t="s">
        <v>78</v>
      </c>
      <c r="C11" s="114">
        <v>0</v>
      </c>
      <c r="D11" s="209" t="e">
        <f>#REF!+#REF!</f>
        <v>#REF!</v>
      </c>
      <c r="E11" s="75" t="e">
        <f>#REF!+#REF!</f>
        <v>#REF!</v>
      </c>
      <c r="F11" s="75" t="e">
        <f>#REF!+#REF!</f>
        <v>#REF!</v>
      </c>
      <c r="G11" s="75" t="e">
        <f>#REF!+#REF!</f>
        <v>#REF!</v>
      </c>
      <c r="H11" s="108"/>
      <c r="I11" s="115">
        <v>271</v>
      </c>
      <c r="J11" s="116"/>
      <c r="K11" s="117"/>
      <c r="L11" s="118"/>
      <c r="M11" s="119"/>
      <c r="N11" s="120"/>
      <c r="O11" s="121"/>
    </row>
    <row r="12" spans="1:15" ht="16.5" customHeight="1">
      <c r="A12" s="34" t="s">
        <v>21</v>
      </c>
      <c r="B12" s="49" t="s">
        <v>79</v>
      </c>
      <c r="C12" s="71">
        <v>62</v>
      </c>
      <c r="D12" s="209" t="e">
        <f>#REF!+#REF!</f>
        <v>#REF!</v>
      </c>
      <c r="E12" s="75" t="e">
        <f>#REF!+#REF!</f>
        <v>#REF!</v>
      </c>
      <c r="F12" s="75" t="e">
        <f>#REF!+#REF!</f>
        <v>#REF!</v>
      </c>
      <c r="G12" s="75" t="e">
        <f>#REF!+#REF!</f>
        <v>#REF!</v>
      </c>
      <c r="H12" s="108" t="e">
        <f t="shared" si="1"/>
        <v>#REF!</v>
      </c>
      <c r="I12" s="48">
        <v>280</v>
      </c>
      <c r="J12" s="48">
        <v>0</v>
      </c>
      <c r="K12" s="26">
        <v>0</v>
      </c>
      <c r="L12" s="71" t="e">
        <f aca="true" t="shared" si="2" ref="L12:L19">I12/D12</f>
        <v>#REF!</v>
      </c>
      <c r="M12" s="7"/>
      <c r="N12" s="99">
        <v>6</v>
      </c>
      <c r="O12" s="8"/>
    </row>
    <row r="13" spans="1:15" ht="16.5" customHeight="1">
      <c r="A13" s="24" t="s">
        <v>22</v>
      </c>
      <c r="B13" s="42" t="s">
        <v>80</v>
      </c>
      <c r="C13" s="25">
        <v>63</v>
      </c>
      <c r="D13" s="209" t="e">
        <f>#REF!+#REF!</f>
        <v>#REF!</v>
      </c>
      <c r="E13" s="75" t="e">
        <f>#REF!+#REF!</f>
        <v>#REF!</v>
      </c>
      <c r="F13" s="75" t="e">
        <f>#REF!+#REF!</f>
        <v>#REF!</v>
      </c>
      <c r="G13" s="75" t="e">
        <f>#REF!+#REF!</f>
        <v>#REF!</v>
      </c>
      <c r="H13" s="108" t="e">
        <f t="shared" si="1"/>
        <v>#REF!</v>
      </c>
      <c r="I13" s="48">
        <v>259</v>
      </c>
      <c r="J13" s="48">
        <v>0</v>
      </c>
      <c r="K13" s="26">
        <v>0</v>
      </c>
      <c r="L13" s="25" t="e">
        <f t="shared" si="2"/>
        <v>#REF!</v>
      </c>
      <c r="M13" s="7"/>
      <c r="N13" s="99">
        <v>9</v>
      </c>
      <c r="O13" s="8"/>
    </row>
    <row r="14" spans="1:15" ht="16.5" customHeight="1">
      <c r="A14" s="24"/>
      <c r="B14" s="42" t="s">
        <v>81</v>
      </c>
      <c r="C14" s="25">
        <v>69</v>
      </c>
      <c r="D14" s="209" t="e">
        <f>#REF!+#REF!</f>
        <v>#REF!</v>
      </c>
      <c r="E14" s="75" t="e">
        <f>#REF!+#REF!</f>
        <v>#REF!</v>
      </c>
      <c r="F14" s="75" t="e">
        <f>#REF!+#REF!</f>
        <v>#REF!</v>
      </c>
      <c r="G14" s="75" t="e">
        <f>#REF!+#REF!</f>
        <v>#REF!</v>
      </c>
      <c r="H14" s="108" t="e">
        <f t="shared" si="1"/>
        <v>#REF!</v>
      </c>
      <c r="I14" s="48">
        <v>285</v>
      </c>
      <c r="J14" s="48">
        <v>13</v>
      </c>
      <c r="K14" s="26">
        <v>39</v>
      </c>
      <c r="L14" s="25" t="e">
        <f t="shared" si="2"/>
        <v>#REF!</v>
      </c>
      <c r="M14" s="7"/>
      <c r="N14" s="99">
        <v>4</v>
      </c>
      <c r="O14" s="8"/>
    </row>
    <row r="15" spans="1:15" ht="16.5" customHeight="1">
      <c r="A15" s="24"/>
      <c r="B15" s="42" t="s">
        <v>82</v>
      </c>
      <c r="C15" s="25">
        <v>40</v>
      </c>
      <c r="D15" s="209" t="e">
        <f>#REF!+#REF!</f>
        <v>#REF!</v>
      </c>
      <c r="E15" s="75" t="e">
        <f>#REF!+#REF!</f>
        <v>#REF!</v>
      </c>
      <c r="F15" s="75" t="e">
        <f>#REF!+#REF!</f>
        <v>#REF!</v>
      </c>
      <c r="G15" s="75" t="e">
        <f>#REF!+#REF!</f>
        <v>#REF!</v>
      </c>
      <c r="H15" s="108" t="e">
        <f t="shared" si="1"/>
        <v>#REF!</v>
      </c>
      <c r="I15" s="48">
        <v>248</v>
      </c>
      <c r="J15" s="48">
        <v>0</v>
      </c>
      <c r="K15" s="26">
        <v>0</v>
      </c>
      <c r="L15" s="25" t="e">
        <f t="shared" si="2"/>
        <v>#REF!</v>
      </c>
      <c r="M15" s="7"/>
      <c r="N15" s="99">
        <v>1</v>
      </c>
      <c r="O15" s="8"/>
    </row>
    <row r="16" spans="1:15" ht="16.5" customHeight="1">
      <c r="A16" s="24"/>
      <c r="B16" s="42" t="s">
        <v>83</v>
      </c>
      <c r="C16" s="25">
        <v>72</v>
      </c>
      <c r="D16" s="209" t="e">
        <f>#REF!+#REF!</f>
        <v>#REF!</v>
      </c>
      <c r="E16" s="75" t="e">
        <f>#REF!+#REF!</f>
        <v>#REF!</v>
      </c>
      <c r="F16" s="75" t="e">
        <f>#REF!+#REF!</f>
        <v>#REF!</v>
      </c>
      <c r="G16" s="75" t="e">
        <f>#REF!+#REF!</f>
        <v>#REF!</v>
      </c>
      <c r="H16" s="108" t="e">
        <f t="shared" si="1"/>
        <v>#REF!</v>
      </c>
      <c r="I16" s="48">
        <v>162</v>
      </c>
      <c r="J16" s="48">
        <v>1</v>
      </c>
      <c r="K16" s="26">
        <v>3</v>
      </c>
      <c r="L16" s="25" t="e">
        <f t="shared" si="2"/>
        <v>#REF!</v>
      </c>
      <c r="M16" s="7"/>
      <c r="N16" s="99">
        <v>2</v>
      </c>
      <c r="O16" s="8"/>
    </row>
    <row r="17" spans="1:15" ht="16.5" customHeight="1">
      <c r="A17" s="24"/>
      <c r="B17" s="42" t="s">
        <v>84</v>
      </c>
      <c r="C17" s="25">
        <v>55</v>
      </c>
      <c r="D17" s="209" t="e">
        <f>#REF!+#REF!</f>
        <v>#REF!</v>
      </c>
      <c r="E17" s="75" t="e">
        <f>#REF!+#REF!</f>
        <v>#REF!</v>
      </c>
      <c r="F17" s="75" t="e">
        <f>#REF!+#REF!</f>
        <v>#REF!</v>
      </c>
      <c r="G17" s="75" t="e">
        <f>#REF!+#REF!</f>
        <v>#REF!</v>
      </c>
      <c r="H17" s="108" t="e">
        <f t="shared" si="1"/>
        <v>#REF!</v>
      </c>
      <c r="I17" s="48">
        <v>162</v>
      </c>
      <c r="J17" s="48">
        <v>1</v>
      </c>
      <c r="K17" s="26">
        <v>3</v>
      </c>
      <c r="L17" s="25" t="e">
        <f t="shared" si="2"/>
        <v>#REF!</v>
      </c>
      <c r="M17" s="7"/>
      <c r="N17" s="99">
        <v>1</v>
      </c>
      <c r="O17" s="8"/>
    </row>
    <row r="18" spans="1:15" ht="16.5" customHeight="1">
      <c r="A18" s="24"/>
      <c r="B18" s="43" t="s">
        <v>85</v>
      </c>
      <c r="C18" s="27">
        <v>21</v>
      </c>
      <c r="D18" s="209" t="e">
        <f>#REF!+#REF!</f>
        <v>#REF!</v>
      </c>
      <c r="E18" s="75" t="e">
        <f>#REF!+#REF!</f>
        <v>#REF!</v>
      </c>
      <c r="F18" s="75" t="e">
        <f>#REF!+#REF!</f>
        <v>#REF!</v>
      </c>
      <c r="G18" s="75" t="e">
        <f>#REF!+#REF!</f>
        <v>#REF!</v>
      </c>
      <c r="H18" s="108" t="e">
        <f t="shared" si="1"/>
        <v>#REF!</v>
      </c>
      <c r="I18" s="112">
        <v>42</v>
      </c>
      <c r="J18" s="112">
        <v>0</v>
      </c>
      <c r="K18" s="28">
        <v>0</v>
      </c>
      <c r="L18" s="27" t="e">
        <f t="shared" si="2"/>
        <v>#REF!</v>
      </c>
      <c r="M18" s="29"/>
      <c r="N18" s="99">
        <v>6</v>
      </c>
      <c r="O18" s="8"/>
    </row>
    <row r="19" spans="1:15" ht="16.5" customHeight="1">
      <c r="A19" s="24"/>
      <c r="B19" s="30" t="s">
        <v>23</v>
      </c>
      <c r="C19" s="36">
        <f>SUM(C11:C18)</f>
        <v>382</v>
      </c>
      <c r="D19" s="36" t="e">
        <f>SUM(D11:D18)</f>
        <v>#REF!</v>
      </c>
      <c r="E19" s="36" t="e">
        <f>SUM(E11:E18)</f>
        <v>#REF!</v>
      </c>
      <c r="F19" s="36" t="e">
        <f>SUM(F11:F18)</f>
        <v>#REF!</v>
      </c>
      <c r="G19" s="36" t="e">
        <f>SUM(G11:G18)</f>
        <v>#REF!</v>
      </c>
      <c r="H19" s="108" t="e">
        <f t="shared" si="1"/>
        <v>#REF!</v>
      </c>
      <c r="I19" s="37">
        <f>SUM(I11:I18)</f>
        <v>1709</v>
      </c>
      <c r="J19" s="37">
        <f>SUM(J12:J18)</f>
        <v>15</v>
      </c>
      <c r="K19" s="36">
        <f>SUM(K12:K18)</f>
        <v>45</v>
      </c>
      <c r="L19" s="32" t="e">
        <f t="shared" si="2"/>
        <v>#REF!</v>
      </c>
      <c r="M19" s="38"/>
      <c r="N19" s="101">
        <f>SUM(N11:N18)</f>
        <v>29</v>
      </c>
      <c r="O19" s="64">
        <f>SUM(O11:O18)</f>
        <v>0</v>
      </c>
    </row>
    <row r="20" spans="1:15" ht="16.5" customHeight="1">
      <c r="A20" s="122"/>
      <c r="B20" s="123" t="s">
        <v>25</v>
      </c>
      <c r="C20" s="124">
        <v>0</v>
      </c>
      <c r="D20" s="209" t="e">
        <f>#REF!+#REF!</f>
        <v>#REF!</v>
      </c>
      <c r="E20" s="75" t="e">
        <f>#REF!+#REF!</f>
        <v>#REF!</v>
      </c>
      <c r="F20" s="75" t="e">
        <f>#REF!+#REF!</f>
        <v>#REF!</v>
      </c>
      <c r="G20" s="75" t="e">
        <f>#REF!+#REF!</f>
        <v>#REF!</v>
      </c>
      <c r="H20" s="108"/>
      <c r="I20" s="125">
        <v>0</v>
      </c>
      <c r="J20" s="125"/>
      <c r="K20" s="124">
        <v>0</v>
      </c>
      <c r="L20" s="40"/>
      <c r="M20" s="126"/>
      <c r="N20" s="127"/>
      <c r="O20" s="128"/>
    </row>
    <row r="21" spans="1:15" ht="16.5" customHeight="1">
      <c r="A21" s="24" t="s">
        <v>24</v>
      </c>
      <c r="B21" s="41" t="s">
        <v>86</v>
      </c>
      <c r="C21" s="71">
        <v>13</v>
      </c>
      <c r="D21" s="209" t="e">
        <f>#REF!+#REF!</f>
        <v>#REF!</v>
      </c>
      <c r="E21" s="75" t="e">
        <f>#REF!+#REF!</f>
        <v>#REF!</v>
      </c>
      <c r="F21" s="75" t="e">
        <f>#REF!+#REF!</f>
        <v>#REF!</v>
      </c>
      <c r="G21" s="75" t="e">
        <f>#REF!+#REF!</f>
        <v>#REF!</v>
      </c>
      <c r="H21" s="108" t="e">
        <f t="shared" si="1"/>
        <v>#REF!</v>
      </c>
      <c r="I21" s="48">
        <v>41</v>
      </c>
      <c r="J21" s="48">
        <v>0</v>
      </c>
      <c r="K21" s="26">
        <v>0</v>
      </c>
      <c r="L21" s="40" t="e">
        <f aca="true" t="shared" si="3" ref="L21:L44">I21/D21</f>
        <v>#REF!</v>
      </c>
      <c r="M21" s="7"/>
      <c r="N21" s="99">
        <v>1</v>
      </c>
      <c r="O21" s="8"/>
    </row>
    <row r="22" spans="1:15" ht="16.5" customHeight="1">
      <c r="A22" s="24" t="s">
        <v>26</v>
      </c>
      <c r="B22" s="129" t="s">
        <v>87</v>
      </c>
      <c r="C22" s="25">
        <v>20</v>
      </c>
      <c r="D22" s="209" t="e">
        <f>#REF!+#REF!</f>
        <v>#REF!</v>
      </c>
      <c r="E22" s="75" t="e">
        <f>#REF!+#REF!</f>
        <v>#REF!</v>
      </c>
      <c r="F22" s="75" t="e">
        <f>#REF!+#REF!</f>
        <v>#REF!</v>
      </c>
      <c r="G22" s="75" t="e">
        <f>#REF!+#REF!</f>
        <v>#REF!</v>
      </c>
      <c r="H22" s="108" t="e">
        <f t="shared" si="1"/>
        <v>#REF!</v>
      </c>
      <c r="I22" s="48">
        <v>76</v>
      </c>
      <c r="J22" s="48">
        <v>9</v>
      </c>
      <c r="K22" s="26">
        <v>10</v>
      </c>
      <c r="L22" s="40" t="e">
        <f t="shared" si="3"/>
        <v>#REF!</v>
      </c>
      <c r="M22" s="7"/>
      <c r="N22" s="99">
        <v>2</v>
      </c>
      <c r="O22" s="8"/>
    </row>
    <row r="23" spans="1:15" ht="16.5" customHeight="1">
      <c r="A23" s="24"/>
      <c r="B23" s="42" t="s">
        <v>88</v>
      </c>
      <c r="C23" s="25">
        <v>63</v>
      </c>
      <c r="D23" s="209" t="e">
        <f>#REF!+#REF!</f>
        <v>#REF!</v>
      </c>
      <c r="E23" s="75" t="e">
        <f>#REF!+#REF!</f>
        <v>#REF!</v>
      </c>
      <c r="F23" s="75" t="e">
        <f>#REF!+#REF!</f>
        <v>#REF!</v>
      </c>
      <c r="G23" s="75" t="e">
        <f>#REF!+#REF!</f>
        <v>#REF!</v>
      </c>
      <c r="H23" s="108" t="e">
        <f t="shared" si="1"/>
        <v>#REF!</v>
      </c>
      <c r="I23" s="48">
        <v>185</v>
      </c>
      <c r="J23" s="48">
        <v>0</v>
      </c>
      <c r="K23" s="26">
        <v>0</v>
      </c>
      <c r="L23" s="40" t="e">
        <f t="shared" si="3"/>
        <v>#REF!</v>
      </c>
      <c r="M23" s="7"/>
      <c r="N23" s="99">
        <v>5</v>
      </c>
      <c r="O23" s="8"/>
    </row>
    <row r="24" spans="1:15" ht="16.5" customHeight="1">
      <c r="A24" s="24"/>
      <c r="B24" s="42" t="s">
        <v>89</v>
      </c>
      <c r="C24" s="25">
        <v>72</v>
      </c>
      <c r="D24" s="209" t="e">
        <f>#REF!+#REF!</f>
        <v>#REF!</v>
      </c>
      <c r="E24" s="75" t="e">
        <f>#REF!+#REF!</f>
        <v>#REF!</v>
      </c>
      <c r="F24" s="75" t="e">
        <f>#REF!+#REF!</f>
        <v>#REF!</v>
      </c>
      <c r="G24" s="75" t="e">
        <f>#REF!+#REF!</f>
        <v>#REF!</v>
      </c>
      <c r="H24" s="108" t="e">
        <f t="shared" si="1"/>
        <v>#REF!</v>
      </c>
      <c r="I24" s="48">
        <v>290</v>
      </c>
      <c r="J24" s="48">
        <v>0</v>
      </c>
      <c r="K24" s="26">
        <v>0</v>
      </c>
      <c r="L24" s="40" t="e">
        <f t="shared" si="3"/>
        <v>#REF!</v>
      </c>
      <c r="M24" s="7"/>
      <c r="N24" s="99">
        <v>23</v>
      </c>
      <c r="O24" s="8"/>
    </row>
    <row r="25" spans="1:15" ht="16.5" customHeight="1">
      <c r="A25" s="130"/>
      <c r="B25" s="131" t="s">
        <v>90</v>
      </c>
      <c r="C25" s="132">
        <v>65</v>
      </c>
      <c r="D25" s="209" t="e">
        <f>#REF!+#REF!</f>
        <v>#REF!</v>
      </c>
      <c r="E25" s="75" t="e">
        <f>#REF!+#REF!</f>
        <v>#REF!</v>
      </c>
      <c r="F25" s="75" t="e">
        <f>#REF!+#REF!</f>
        <v>#REF!</v>
      </c>
      <c r="G25" s="75" t="e">
        <f>#REF!+#REF!</f>
        <v>#REF!</v>
      </c>
      <c r="H25" s="108" t="e">
        <f t="shared" si="1"/>
        <v>#REF!</v>
      </c>
      <c r="I25" s="125">
        <v>194</v>
      </c>
      <c r="J25" s="125">
        <v>6</v>
      </c>
      <c r="K25" s="124">
        <v>15</v>
      </c>
      <c r="L25" s="40" t="e">
        <f t="shared" si="3"/>
        <v>#REF!</v>
      </c>
      <c r="M25" s="133"/>
      <c r="N25" s="134">
        <v>13</v>
      </c>
      <c r="O25" s="8"/>
    </row>
    <row r="26" spans="1:15" ht="16.5" customHeight="1">
      <c r="A26" s="24"/>
      <c r="B26" s="42" t="s">
        <v>91</v>
      </c>
      <c r="C26" s="25">
        <v>42</v>
      </c>
      <c r="D26" s="209" t="e">
        <f>#REF!+#REF!</f>
        <v>#REF!</v>
      </c>
      <c r="E26" s="75" t="e">
        <f>#REF!+#REF!</f>
        <v>#REF!</v>
      </c>
      <c r="F26" s="75" t="e">
        <f>#REF!+#REF!</f>
        <v>#REF!</v>
      </c>
      <c r="G26" s="75" t="e">
        <f>#REF!+#REF!</f>
        <v>#REF!</v>
      </c>
      <c r="H26" s="108" t="e">
        <f t="shared" si="1"/>
        <v>#REF!</v>
      </c>
      <c r="I26" s="48">
        <v>130</v>
      </c>
      <c r="J26" s="48">
        <v>1</v>
      </c>
      <c r="K26" s="26">
        <v>3</v>
      </c>
      <c r="L26" s="40" t="e">
        <f t="shared" si="3"/>
        <v>#REF!</v>
      </c>
      <c r="M26" s="7"/>
      <c r="N26" s="99">
        <v>6</v>
      </c>
      <c r="O26" s="8"/>
    </row>
    <row r="27" spans="1:15" ht="16.5" customHeight="1">
      <c r="A27" s="24"/>
      <c r="B27" s="42" t="s">
        <v>92</v>
      </c>
      <c r="C27" s="25">
        <v>45</v>
      </c>
      <c r="D27" s="209" t="e">
        <f>#REF!+#REF!</f>
        <v>#REF!</v>
      </c>
      <c r="E27" s="75" t="e">
        <f>#REF!+#REF!</f>
        <v>#REF!</v>
      </c>
      <c r="F27" s="75" t="e">
        <f>#REF!+#REF!</f>
        <v>#REF!</v>
      </c>
      <c r="G27" s="75" t="e">
        <f>#REF!+#REF!</f>
        <v>#REF!</v>
      </c>
      <c r="H27" s="108" t="e">
        <f t="shared" si="1"/>
        <v>#REF!</v>
      </c>
      <c r="I27" s="48">
        <v>225</v>
      </c>
      <c r="J27" s="48">
        <v>1</v>
      </c>
      <c r="K27" s="26">
        <v>2</v>
      </c>
      <c r="L27" s="40" t="e">
        <f t="shared" si="3"/>
        <v>#REF!</v>
      </c>
      <c r="M27" s="7"/>
      <c r="N27" s="99">
        <v>16</v>
      </c>
      <c r="O27" s="8"/>
    </row>
    <row r="28" spans="1:15" ht="16.5" customHeight="1">
      <c r="A28" s="24"/>
      <c r="B28" s="42" t="s">
        <v>93</v>
      </c>
      <c r="C28" s="25">
        <v>47</v>
      </c>
      <c r="D28" s="209" t="e">
        <f>#REF!+#REF!</f>
        <v>#REF!</v>
      </c>
      <c r="E28" s="75" t="e">
        <f>#REF!+#REF!</f>
        <v>#REF!</v>
      </c>
      <c r="F28" s="75" t="e">
        <f>#REF!+#REF!</f>
        <v>#REF!</v>
      </c>
      <c r="G28" s="75" t="e">
        <f>#REF!+#REF!</f>
        <v>#REF!</v>
      </c>
      <c r="H28" s="108" t="e">
        <f t="shared" si="1"/>
        <v>#REF!</v>
      </c>
      <c r="I28" s="48">
        <v>130</v>
      </c>
      <c r="J28" s="48">
        <v>0</v>
      </c>
      <c r="K28" s="26">
        <v>0</v>
      </c>
      <c r="L28" s="40" t="e">
        <f t="shared" si="3"/>
        <v>#REF!</v>
      </c>
      <c r="M28" s="7"/>
      <c r="N28" s="99">
        <v>11</v>
      </c>
      <c r="O28" s="8"/>
    </row>
    <row r="29" spans="1:15" ht="16.5" customHeight="1">
      <c r="A29" s="130"/>
      <c r="B29" s="135" t="s">
        <v>94</v>
      </c>
      <c r="C29" s="136">
        <v>76</v>
      </c>
      <c r="D29" s="209" t="e">
        <f>#REF!+#REF!</f>
        <v>#REF!</v>
      </c>
      <c r="E29" s="75" t="e">
        <f>#REF!+#REF!</f>
        <v>#REF!</v>
      </c>
      <c r="F29" s="75" t="e">
        <f>#REF!+#REF!</f>
        <v>#REF!</v>
      </c>
      <c r="G29" s="75" t="e">
        <f>#REF!+#REF!</f>
        <v>#REF!</v>
      </c>
      <c r="H29" s="108" t="e">
        <f t="shared" si="1"/>
        <v>#REF!</v>
      </c>
      <c r="I29" s="48">
        <v>239</v>
      </c>
      <c r="J29" s="48">
        <v>7</v>
      </c>
      <c r="K29" s="26">
        <v>18</v>
      </c>
      <c r="L29" s="40" t="e">
        <f t="shared" si="3"/>
        <v>#REF!</v>
      </c>
      <c r="M29" s="7"/>
      <c r="N29" s="99">
        <v>6</v>
      </c>
      <c r="O29" s="8"/>
    </row>
    <row r="30" spans="1:15" ht="16.5" customHeight="1">
      <c r="A30" s="130"/>
      <c r="B30" s="135" t="s">
        <v>95</v>
      </c>
      <c r="C30" s="136">
        <v>52</v>
      </c>
      <c r="D30" s="209" t="e">
        <f>#REF!+#REF!</f>
        <v>#REF!</v>
      </c>
      <c r="E30" s="75" t="e">
        <f>#REF!+#REF!</f>
        <v>#REF!</v>
      </c>
      <c r="F30" s="75" t="e">
        <f>#REF!+#REF!</f>
        <v>#REF!</v>
      </c>
      <c r="G30" s="75" t="e">
        <f>#REF!+#REF!</f>
        <v>#REF!</v>
      </c>
      <c r="H30" s="108" t="e">
        <f t="shared" si="1"/>
        <v>#REF!</v>
      </c>
      <c r="I30" s="48">
        <v>171</v>
      </c>
      <c r="J30" s="48">
        <v>0</v>
      </c>
      <c r="K30" s="26">
        <v>0</v>
      </c>
      <c r="L30" s="40" t="e">
        <f t="shared" si="3"/>
        <v>#REF!</v>
      </c>
      <c r="M30" s="7"/>
      <c r="N30" s="99">
        <v>4</v>
      </c>
      <c r="O30" s="8"/>
    </row>
    <row r="31" spans="1:15" ht="16.5" customHeight="1">
      <c r="A31" s="24"/>
      <c r="B31" s="42" t="s">
        <v>96</v>
      </c>
      <c r="C31" s="25">
        <v>54</v>
      </c>
      <c r="D31" s="209" t="e">
        <f>#REF!+#REF!</f>
        <v>#REF!</v>
      </c>
      <c r="E31" s="75" t="e">
        <f>#REF!+#REF!</f>
        <v>#REF!</v>
      </c>
      <c r="F31" s="75" t="e">
        <f>#REF!+#REF!</f>
        <v>#REF!</v>
      </c>
      <c r="G31" s="75" t="e">
        <f>#REF!+#REF!</f>
        <v>#REF!</v>
      </c>
      <c r="H31" s="108" t="e">
        <f t="shared" si="1"/>
        <v>#REF!</v>
      </c>
      <c r="I31" s="48">
        <v>171</v>
      </c>
      <c r="J31" s="48">
        <v>0</v>
      </c>
      <c r="K31" s="26">
        <v>0</v>
      </c>
      <c r="L31" s="40" t="e">
        <f t="shared" si="3"/>
        <v>#REF!</v>
      </c>
      <c r="M31" s="7"/>
      <c r="N31" s="99">
        <v>9</v>
      </c>
      <c r="O31" s="8"/>
    </row>
    <row r="32" spans="1:15" ht="16.5" customHeight="1">
      <c r="A32" s="130"/>
      <c r="B32" s="135" t="s">
        <v>97</v>
      </c>
      <c r="C32" s="136">
        <v>51</v>
      </c>
      <c r="D32" s="209" t="e">
        <f>#REF!+#REF!</f>
        <v>#REF!</v>
      </c>
      <c r="E32" s="75" t="e">
        <f>#REF!+#REF!</f>
        <v>#REF!</v>
      </c>
      <c r="F32" s="75" t="e">
        <f>#REF!+#REF!</f>
        <v>#REF!</v>
      </c>
      <c r="G32" s="75" t="e">
        <f>#REF!+#REF!</f>
        <v>#REF!</v>
      </c>
      <c r="H32" s="108" t="e">
        <f t="shared" si="1"/>
        <v>#REF!</v>
      </c>
      <c r="I32" s="125">
        <v>302</v>
      </c>
      <c r="J32" s="125">
        <v>1</v>
      </c>
      <c r="K32" s="124">
        <v>4</v>
      </c>
      <c r="L32" s="40" t="e">
        <f t="shared" si="3"/>
        <v>#REF!</v>
      </c>
      <c r="M32" s="133"/>
      <c r="N32" s="134">
        <v>18</v>
      </c>
      <c r="O32" s="8"/>
    </row>
    <row r="33" spans="1:15" ht="16.5" customHeight="1">
      <c r="A33" s="24"/>
      <c r="B33" s="42" t="s">
        <v>98</v>
      </c>
      <c r="C33" s="25">
        <v>69</v>
      </c>
      <c r="D33" s="209" t="e">
        <f>#REF!+#REF!</f>
        <v>#REF!</v>
      </c>
      <c r="E33" s="75" t="e">
        <f>#REF!+#REF!</f>
        <v>#REF!</v>
      </c>
      <c r="F33" s="75" t="e">
        <f>#REF!+#REF!</f>
        <v>#REF!</v>
      </c>
      <c r="G33" s="75" t="e">
        <f>#REF!+#REF!</f>
        <v>#REF!</v>
      </c>
      <c r="H33" s="108" t="e">
        <f t="shared" si="1"/>
        <v>#REF!</v>
      </c>
      <c r="I33" s="48">
        <v>219</v>
      </c>
      <c r="J33" s="48">
        <v>0</v>
      </c>
      <c r="K33" s="26">
        <v>0</v>
      </c>
      <c r="L33" s="40" t="e">
        <f t="shared" si="3"/>
        <v>#REF!</v>
      </c>
      <c r="M33" s="7"/>
      <c r="N33" s="99">
        <v>9</v>
      </c>
      <c r="O33" s="8"/>
    </row>
    <row r="34" spans="1:15" ht="16.5" customHeight="1">
      <c r="A34" s="130"/>
      <c r="B34" s="135" t="s">
        <v>99</v>
      </c>
      <c r="C34" s="136">
        <v>92</v>
      </c>
      <c r="D34" s="209" t="e">
        <f>#REF!+#REF!</f>
        <v>#REF!</v>
      </c>
      <c r="E34" s="75" t="e">
        <f>#REF!+#REF!</f>
        <v>#REF!</v>
      </c>
      <c r="F34" s="75" t="e">
        <f>#REF!+#REF!</f>
        <v>#REF!</v>
      </c>
      <c r="G34" s="75" t="e">
        <f>#REF!+#REF!</f>
        <v>#REF!</v>
      </c>
      <c r="H34" s="108" t="e">
        <f t="shared" si="1"/>
        <v>#REF!</v>
      </c>
      <c r="I34" s="48">
        <v>511</v>
      </c>
      <c r="J34" s="48">
        <v>0</v>
      </c>
      <c r="K34" s="26">
        <v>0</v>
      </c>
      <c r="L34" s="40" t="e">
        <f t="shared" si="3"/>
        <v>#REF!</v>
      </c>
      <c r="M34" s="7"/>
      <c r="N34" s="99">
        <v>15</v>
      </c>
      <c r="O34" s="8"/>
    </row>
    <row r="35" spans="1:15" ht="16.5" customHeight="1">
      <c r="A35" s="24"/>
      <c r="B35" s="43" t="s">
        <v>100</v>
      </c>
      <c r="C35" s="27">
        <v>30</v>
      </c>
      <c r="D35" s="209" t="e">
        <f>#REF!+#REF!</f>
        <v>#REF!</v>
      </c>
      <c r="E35" s="75" t="e">
        <f>#REF!+#REF!</f>
        <v>#REF!</v>
      </c>
      <c r="F35" s="75" t="e">
        <f>#REF!+#REF!</f>
        <v>#REF!</v>
      </c>
      <c r="G35" s="75" t="e">
        <f>#REF!+#REF!</f>
        <v>#REF!</v>
      </c>
      <c r="H35" s="108" t="e">
        <f t="shared" si="1"/>
        <v>#REF!</v>
      </c>
      <c r="I35" s="112">
        <v>127</v>
      </c>
      <c r="J35" s="112">
        <v>0</v>
      </c>
      <c r="K35" s="28">
        <v>0</v>
      </c>
      <c r="L35" s="44" t="e">
        <f t="shared" si="3"/>
        <v>#REF!</v>
      </c>
      <c r="M35" s="29"/>
      <c r="N35" s="99">
        <v>7</v>
      </c>
      <c r="O35" s="8"/>
    </row>
    <row r="36" spans="1:15" ht="16.5" customHeight="1">
      <c r="A36" s="24"/>
      <c r="B36" s="30" t="s">
        <v>30</v>
      </c>
      <c r="C36" s="45">
        <f>SUM(C20:C35)</f>
        <v>791</v>
      </c>
      <c r="D36" s="36" t="e">
        <f>SUM(D20:D35)</f>
        <v>#REF!</v>
      </c>
      <c r="E36" s="36" t="e">
        <f>SUM(E20:E35)</f>
        <v>#REF!</v>
      </c>
      <c r="F36" s="36" t="e">
        <f>SUM(F20:F35)</f>
        <v>#REF!</v>
      </c>
      <c r="G36" s="36" t="e">
        <f>SUM(G20:G35)</f>
        <v>#REF!</v>
      </c>
      <c r="H36" s="108" t="e">
        <f t="shared" si="1"/>
        <v>#REF!</v>
      </c>
      <c r="I36" s="46">
        <f>SUM(I20:I35)</f>
        <v>3011</v>
      </c>
      <c r="J36" s="46">
        <f>SUM(J21:J35)</f>
        <v>25</v>
      </c>
      <c r="K36" s="45">
        <f>SUM(K21:K35)</f>
        <v>52</v>
      </c>
      <c r="L36" s="32" t="e">
        <f t="shared" si="3"/>
        <v>#REF!</v>
      </c>
      <c r="M36" s="38"/>
      <c r="N36" s="101">
        <f>SUM(N20:N35)</f>
        <v>145</v>
      </c>
      <c r="O36" s="65">
        <f>SUM(O20:O35)</f>
        <v>0</v>
      </c>
    </row>
    <row r="37" spans="1:15" ht="16.5" customHeight="1">
      <c r="A37" s="24" t="s">
        <v>31</v>
      </c>
      <c r="B37" s="137" t="s">
        <v>101</v>
      </c>
      <c r="C37" s="22">
        <v>27</v>
      </c>
      <c r="D37" s="209" t="e">
        <f>#REF!+#REF!</f>
        <v>#REF!</v>
      </c>
      <c r="E37" s="75" t="e">
        <f>#REF!+#REF!</f>
        <v>#REF!</v>
      </c>
      <c r="F37" s="75" t="e">
        <f>#REF!+#REF!</f>
        <v>#REF!</v>
      </c>
      <c r="G37" s="75" t="e">
        <f>#REF!+#REF!</f>
        <v>#REF!</v>
      </c>
      <c r="H37" s="108" t="e">
        <f t="shared" si="1"/>
        <v>#REF!</v>
      </c>
      <c r="I37" s="47">
        <v>91</v>
      </c>
      <c r="J37" s="47">
        <v>0</v>
      </c>
      <c r="K37" s="47">
        <v>0</v>
      </c>
      <c r="L37" s="39" t="e">
        <f t="shared" si="3"/>
        <v>#REF!</v>
      </c>
      <c r="M37" s="11"/>
      <c r="N37" s="99">
        <v>0</v>
      </c>
      <c r="O37" s="8"/>
    </row>
    <row r="38" spans="1:15" ht="16.5" customHeight="1">
      <c r="A38" s="24" t="s">
        <v>32</v>
      </c>
      <c r="B38" s="42" t="s">
        <v>102</v>
      </c>
      <c r="C38" s="25">
        <v>31</v>
      </c>
      <c r="D38" s="209" t="e">
        <f>#REF!+#REF!</f>
        <v>#REF!</v>
      </c>
      <c r="E38" s="75" t="e">
        <f>#REF!+#REF!</f>
        <v>#REF!</v>
      </c>
      <c r="F38" s="75" t="e">
        <f>#REF!+#REF!</f>
        <v>#REF!</v>
      </c>
      <c r="G38" s="75" t="e">
        <f>#REF!+#REF!</f>
        <v>#REF!</v>
      </c>
      <c r="H38" s="108" t="e">
        <f t="shared" si="1"/>
        <v>#REF!</v>
      </c>
      <c r="I38" s="48">
        <v>97</v>
      </c>
      <c r="J38" s="48">
        <v>0</v>
      </c>
      <c r="K38" s="48">
        <v>0</v>
      </c>
      <c r="L38" s="40" t="e">
        <f t="shared" si="3"/>
        <v>#REF!</v>
      </c>
      <c r="M38" s="7"/>
      <c r="N38" s="99">
        <v>1</v>
      </c>
      <c r="O38" s="8"/>
    </row>
    <row r="39" spans="1:15" ht="16.5" customHeight="1">
      <c r="A39" s="130"/>
      <c r="B39" s="135" t="s">
        <v>103</v>
      </c>
      <c r="C39" s="136">
        <v>138</v>
      </c>
      <c r="D39" s="209" t="e">
        <f>#REF!+#REF!</f>
        <v>#REF!</v>
      </c>
      <c r="E39" s="75" t="e">
        <f>#REF!+#REF!</f>
        <v>#REF!</v>
      </c>
      <c r="F39" s="75" t="e">
        <f>#REF!+#REF!</f>
        <v>#REF!</v>
      </c>
      <c r="G39" s="75" t="e">
        <f>#REF!+#REF!</f>
        <v>#REF!</v>
      </c>
      <c r="H39" s="108" t="e">
        <f t="shared" si="1"/>
        <v>#REF!</v>
      </c>
      <c r="I39" s="48">
        <v>659</v>
      </c>
      <c r="J39" s="48">
        <v>0</v>
      </c>
      <c r="K39" s="48">
        <v>0</v>
      </c>
      <c r="L39" s="40" t="e">
        <f t="shared" si="3"/>
        <v>#REF!</v>
      </c>
      <c r="M39" s="7"/>
      <c r="N39" s="99">
        <v>5</v>
      </c>
      <c r="O39" s="8"/>
    </row>
    <row r="40" spans="1:15" ht="16.5" customHeight="1">
      <c r="A40" s="24"/>
      <c r="B40" s="42" t="s">
        <v>104</v>
      </c>
      <c r="C40" s="25">
        <v>36</v>
      </c>
      <c r="D40" s="209" t="e">
        <f>#REF!+#REF!</f>
        <v>#REF!</v>
      </c>
      <c r="E40" s="75" t="e">
        <f>#REF!+#REF!</f>
        <v>#REF!</v>
      </c>
      <c r="F40" s="75" t="e">
        <f>#REF!+#REF!</f>
        <v>#REF!</v>
      </c>
      <c r="G40" s="75" t="e">
        <f>#REF!+#REF!</f>
        <v>#REF!</v>
      </c>
      <c r="H40" s="108" t="e">
        <f t="shared" si="1"/>
        <v>#REF!</v>
      </c>
      <c r="I40" s="48">
        <v>124</v>
      </c>
      <c r="J40" s="48">
        <v>0</v>
      </c>
      <c r="K40" s="48">
        <v>0</v>
      </c>
      <c r="L40" s="40" t="e">
        <f t="shared" si="3"/>
        <v>#REF!</v>
      </c>
      <c r="M40" s="7"/>
      <c r="N40" s="99">
        <v>7</v>
      </c>
      <c r="O40" s="8"/>
    </row>
    <row r="41" spans="1:15" ht="16.5" customHeight="1">
      <c r="A41" s="24"/>
      <c r="B41" s="42" t="s">
        <v>105</v>
      </c>
      <c r="C41" s="25">
        <v>49</v>
      </c>
      <c r="D41" s="209" t="e">
        <f>#REF!+#REF!</f>
        <v>#REF!</v>
      </c>
      <c r="E41" s="75" t="e">
        <f>#REF!+#REF!</f>
        <v>#REF!</v>
      </c>
      <c r="F41" s="75" t="e">
        <f>#REF!+#REF!</f>
        <v>#REF!</v>
      </c>
      <c r="G41" s="75" t="e">
        <f>#REF!+#REF!</f>
        <v>#REF!</v>
      </c>
      <c r="H41" s="108" t="e">
        <f t="shared" si="1"/>
        <v>#REF!</v>
      </c>
      <c r="I41" s="48">
        <v>116</v>
      </c>
      <c r="J41" s="48">
        <v>0</v>
      </c>
      <c r="K41" s="48">
        <v>0</v>
      </c>
      <c r="L41" s="40" t="e">
        <f t="shared" si="3"/>
        <v>#REF!</v>
      </c>
      <c r="M41" s="7"/>
      <c r="N41" s="99">
        <v>3</v>
      </c>
      <c r="O41" s="8"/>
    </row>
    <row r="42" spans="1:15" ht="16.5" customHeight="1">
      <c r="A42" s="24"/>
      <c r="B42" s="138" t="s">
        <v>106</v>
      </c>
      <c r="C42" s="35">
        <v>0</v>
      </c>
      <c r="D42" s="209" t="e">
        <f>#REF!+#REF!</f>
        <v>#REF!</v>
      </c>
      <c r="E42" s="75" t="e">
        <f>#REF!+#REF!</f>
        <v>#REF!</v>
      </c>
      <c r="F42" s="75" t="e">
        <f>#REF!+#REF!</f>
        <v>#REF!</v>
      </c>
      <c r="G42" s="75" t="e">
        <f>#REF!+#REF!</f>
        <v>#REF!</v>
      </c>
      <c r="H42" s="108" t="e">
        <f t="shared" si="1"/>
        <v>#REF!</v>
      </c>
      <c r="I42" s="48">
        <v>16</v>
      </c>
      <c r="J42" s="48"/>
      <c r="K42" s="48"/>
      <c r="L42" s="40" t="e">
        <f t="shared" si="3"/>
        <v>#REF!</v>
      </c>
      <c r="M42" s="7"/>
      <c r="N42" s="99"/>
      <c r="O42" s="8"/>
    </row>
    <row r="43" spans="1:15" ht="16.5" customHeight="1">
      <c r="A43" s="24"/>
      <c r="B43" s="50" t="s">
        <v>107</v>
      </c>
      <c r="C43" s="27">
        <v>123</v>
      </c>
      <c r="D43" s="209" t="e">
        <f>#REF!+#REF!</f>
        <v>#REF!</v>
      </c>
      <c r="E43" s="75" t="e">
        <f>#REF!+#REF!</f>
        <v>#REF!</v>
      </c>
      <c r="F43" s="75" t="e">
        <f>#REF!+#REF!</f>
        <v>#REF!</v>
      </c>
      <c r="G43" s="75" t="e">
        <f>#REF!+#REF!</f>
        <v>#REF!</v>
      </c>
      <c r="H43" s="108" t="e">
        <f t="shared" si="1"/>
        <v>#REF!</v>
      </c>
      <c r="I43" s="112">
        <v>454</v>
      </c>
      <c r="J43" s="112">
        <v>0</v>
      </c>
      <c r="K43" s="112">
        <v>0</v>
      </c>
      <c r="L43" s="44" t="e">
        <f t="shared" si="3"/>
        <v>#REF!</v>
      </c>
      <c r="M43" s="29"/>
      <c r="N43" s="99">
        <v>11</v>
      </c>
      <c r="O43" s="8"/>
    </row>
    <row r="44" spans="1:15" ht="16.5" customHeight="1">
      <c r="A44" s="24"/>
      <c r="B44" s="139" t="s">
        <v>33</v>
      </c>
      <c r="C44" s="45">
        <f>SUM(C37:C43)</f>
        <v>404</v>
      </c>
      <c r="D44" s="36" t="e">
        <f>SUM(D37:D43)</f>
        <v>#REF!</v>
      </c>
      <c r="E44" s="36" t="e">
        <f>SUM(E37:E43)</f>
        <v>#REF!</v>
      </c>
      <c r="F44" s="36" t="e">
        <f>SUM(F37:F43)</f>
        <v>#REF!</v>
      </c>
      <c r="G44" s="36" t="e">
        <f>SUM(G37:G43)</f>
        <v>#REF!</v>
      </c>
      <c r="H44" s="108" t="e">
        <f t="shared" si="1"/>
        <v>#REF!</v>
      </c>
      <c r="I44" s="46">
        <f>SUM(I37:I43)</f>
        <v>1557</v>
      </c>
      <c r="J44" s="46">
        <f>SUM(J37:J43)</f>
        <v>0</v>
      </c>
      <c r="K44" s="45">
        <f>SUM(K37:K43)</f>
        <v>0</v>
      </c>
      <c r="L44" s="140" t="e">
        <f t="shared" si="3"/>
        <v>#REF!</v>
      </c>
      <c r="M44" s="119"/>
      <c r="N44" s="101">
        <f>SUM(N37:N43)</f>
        <v>27</v>
      </c>
      <c r="O44" s="65">
        <f>SUM(O37:O43)</f>
        <v>0</v>
      </c>
    </row>
    <row r="45" spans="1:15" ht="16.5" customHeight="1">
      <c r="A45" s="122"/>
      <c r="B45" s="113" t="s">
        <v>35</v>
      </c>
      <c r="C45" s="114">
        <v>0</v>
      </c>
      <c r="D45" s="209" t="e">
        <f>#REF!+#REF!</f>
        <v>#REF!</v>
      </c>
      <c r="E45" s="75" t="e">
        <f>#REF!+#REF!</f>
        <v>#REF!</v>
      </c>
      <c r="F45" s="75" t="e">
        <f>#REF!+#REF!</f>
        <v>#REF!</v>
      </c>
      <c r="G45" s="75" t="e">
        <f>#REF!+#REF!</f>
        <v>#REF!</v>
      </c>
      <c r="H45" s="108">
        <v>0</v>
      </c>
      <c r="I45" s="115">
        <v>104</v>
      </c>
      <c r="J45" s="115"/>
      <c r="K45" s="115"/>
      <c r="L45" s="39"/>
      <c r="M45" s="141"/>
      <c r="N45" s="127"/>
      <c r="O45" s="128"/>
    </row>
    <row r="46" spans="1:15" ht="16.5" customHeight="1">
      <c r="A46" s="34" t="s">
        <v>34</v>
      </c>
      <c r="B46" s="49" t="s">
        <v>108</v>
      </c>
      <c r="C46" s="71">
        <v>179</v>
      </c>
      <c r="D46" s="209" t="e">
        <f>#REF!+#REF!</f>
        <v>#REF!</v>
      </c>
      <c r="E46" s="75" t="e">
        <f>#REF!+#REF!</f>
        <v>#REF!</v>
      </c>
      <c r="F46" s="75" t="e">
        <f>#REF!+#REF!</f>
        <v>#REF!</v>
      </c>
      <c r="G46" s="75" t="e">
        <f>#REF!+#REF!</f>
        <v>#REF!</v>
      </c>
      <c r="H46" s="108" t="e">
        <f t="shared" si="1"/>
        <v>#REF!</v>
      </c>
      <c r="I46" s="48">
        <v>445</v>
      </c>
      <c r="J46" s="48">
        <v>2</v>
      </c>
      <c r="K46" s="48">
        <v>6</v>
      </c>
      <c r="L46" s="40" t="e">
        <f aca="true" t="shared" si="4" ref="L46:L71">I46/D46</f>
        <v>#REF!</v>
      </c>
      <c r="M46" s="7"/>
      <c r="N46" s="99">
        <v>8</v>
      </c>
      <c r="O46" s="8"/>
    </row>
    <row r="47" spans="1:15" ht="16.5" customHeight="1">
      <c r="A47" s="24" t="s">
        <v>36</v>
      </c>
      <c r="B47" s="42" t="s">
        <v>109</v>
      </c>
      <c r="C47" s="25">
        <v>151</v>
      </c>
      <c r="D47" s="209" t="e">
        <f>#REF!+#REF!</f>
        <v>#REF!</v>
      </c>
      <c r="E47" s="75" t="e">
        <f>#REF!+#REF!</f>
        <v>#REF!</v>
      </c>
      <c r="F47" s="75" t="e">
        <f>#REF!+#REF!</f>
        <v>#REF!</v>
      </c>
      <c r="G47" s="75" t="e">
        <f>#REF!+#REF!</f>
        <v>#REF!</v>
      </c>
      <c r="H47" s="108" t="e">
        <f t="shared" si="1"/>
        <v>#REF!</v>
      </c>
      <c r="I47" s="48">
        <v>504</v>
      </c>
      <c r="J47" s="48">
        <v>0</v>
      </c>
      <c r="K47" s="48">
        <v>0</v>
      </c>
      <c r="L47" s="40" t="e">
        <f t="shared" si="4"/>
        <v>#REF!</v>
      </c>
      <c r="M47" s="7"/>
      <c r="N47" s="99">
        <v>10</v>
      </c>
      <c r="O47" s="8"/>
    </row>
    <row r="48" spans="1:15" ht="16.5" customHeight="1">
      <c r="A48" s="24"/>
      <c r="B48" s="42" t="s">
        <v>110</v>
      </c>
      <c r="C48" s="25">
        <v>83</v>
      </c>
      <c r="D48" s="209" t="e">
        <f>#REF!+#REF!</f>
        <v>#REF!</v>
      </c>
      <c r="E48" s="75" t="e">
        <f>#REF!+#REF!</f>
        <v>#REF!</v>
      </c>
      <c r="F48" s="75" t="e">
        <f>#REF!+#REF!</f>
        <v>#REF!</v>
      </c>
      <c r="G48" s="75" t="e">
        <f>#REF!+#REF!</f>
        <v>#REF!</v>
      </c>
      <c r="H48" s="108" t="e">
        <f t="shared" si="1"/>
        <v>#REF!</v>
      </c>
      <c r="I48" s="48">
        <v>306</v>
      </c>
      <c r="J48" s="48">
        <v>2</v>
      </c>
      <c r="K48" s="48">
        <v>6</v>
      </c>
      <c r="L48" s="40" t="e">
        <f t="shared" si="4"/>
        <v>#REF!</v>
      </c>
      <c r="M48" s="7"/>
      <c r="N48" s="99">
        <v>3</v>
      </c>
      <c r="O48" s="8"/>
    </row>
    <row r="49" spans="1:15" ht="16.5" customHeight="1">
      <c r="A49" s="130"/>
      <c r="B49" s="135" t="s">
        <v>111</v>
      </c>
      <c r="C49" s="136">
        <v>141</v>
      </c>
      <c r="D49" s="209" t="e">
        <f>#REF!+#REF!</f>
        <v>#REF!</v>
      </c>
      <c r="E49" s="75" t="e">
        <f>#REF!+#REF!</f>
        <v>#REF!</v>
      </c>
      <c r="F49" s="75" t="e">
        <f>#REF!+#REF!</f>
        <v>#REF!</v>
      </c>
      <c r="G49" s="75" t="e">
        <f>#REF!+#REF!</f>
        <v>#REF!</v>
      </c>
      <c r="H49" s="108" t="e">
        <f t="shared" si="1"/>
        <v>#REF!</v>
      </c>
      <c r="I49" s="125">
        <v>646</v>
      </c>
      <c r="J49" s="125">
        <v>0</v>
      </c>
      <c r="K49" s="125">
        <v>0</v>
      </c>
      <c r="L49" s="40" t="e">
        <f t="shared" si="4"/>
        <v>#REF!</v>
      </c>
      <c r="M49" s="133"/>
      <c r="N49" s="134">
        <v>3</v>
      </c>
      <c r="O49" s="8"/>
    </row>
    <row r="50" spans="1:15" ht="16.5" customHeight="1">
      <c r="A50" s="24"/>
      <c r="B50" s="42" t="s">
        <v>112</v>
      </c>
      <c r="C50" s="25">
        <v>116</v>
      </c>
      <c r="D50" s="209" t="e">
        <f>#REF!+#REF!</f>
        <v>#REF!</v>
      </c>
      <c r="E50" s="75" t="e">
        <f>#REF!+#REF!</f>
        <v>#REF!</v>
      </c>
      <c r="F50" s="75" t="e">
        <f>#REF!+#REF!</f>
        <v>#REF!</v>
      </c>
      <c r="G50" s="75" t="e">
        <f>#REF!+#REF!</f>
        <v>#REF!</v>
      </c>
      <c r="H50" s="108" t="e">
        <f t="shared" si="1"/>
        <v>#REF!</v>
      </c>
      <c r="I50" s="48">
        <v>327</v>
      </c>
      <c r="J50" s="48">
        <v>0</v>
      </c>
      <c r="K50" s="48">
        <v>0</v>
      </c>
      <c r="L50" s="40" t="e">
        <f t="shared" si="4"/>
        <v>#REF!</v>
      </c>
      <c r="M50" s="7"/>
      <c r="N50" s="99">
        <v>5</v>
      </c>
      <c r="O50" s="8"/>
    </row>
    <row r="51" spans="1:15" ht="16.5" customHeight="1">
      <c r="A51" s="24"/>
      <c r="B51" s="42" t="s">
        <v>113</v>
      </c>
      <c r="C51" s="25">
        <v>101</v>
      </c>
      <c r="D51" s="209" t="e">
        <f>#REF!+#REF!</f>
        <v>#REF!</v>
      </c>
      <c r="E51" s="75" t="e">
        <f>#REF!+#REF!</f>
        <v>#REF!</v>
      </c>
      <c r="F51" s="75" t="e">
        <f>#REF!+#REF!</f>
        <v>#REF!</v>
      </c>
      <c r="G51" s="75" t="e">
        <f>#REF!+#REF!</f>
        <v>#REF!</v>
      </c>
      <c r="H51" s="108" t="e">
        <f t="shared" si="1"/>
        <v>#REF!</v>
      </c>
      <c r="I51" s="48">
        <v>315</v>
      </c>
      <c r="J51" s="48">
        <v>0</v>
      </c>
      <c r="K51" s="48">
        <v>0</v>
      </c>
      <c r="L51" s="40" t="e">
        <f t="shared" si="4"/>
        <v>#REF!</v>
      </c>
      <c r="M51" s="7"/>
      <c r="N51" s="99">
        <v>2</v>
      </c>
      <c r="O51" s="8"/>
    </row>
    <row r="52" spans="1:15" ht="16.5" customHeight="1">
      <c r="A52" s="24"/>
      <c r="B52" s="42" t="s">
        <v>114</v>
      </c>
      <c r="C52" s="25">
        <v>51</v>
      </c>
      <c r="D52" s="209" t="e">
        <f>#REF!+#REF!</f>
        <v>#REF!</v>
      </c>
      <c r="E52" s="75" t="e">
        <f>#REF!+#REF!</f>
        <v>#REF!</v>
      </c>
      <c r="F52" s="75" t="e">
        <f>#REF!+#REF!</f>
        <v>#REF!</v>
      </c>
      <c r="G52" s="75" t="e">
        <f>#REF!+#REF!</f>
        <v>#REF!</v>
      </c>
      <c r="H52" s="108" t="e">
        <f t="shared" si="1"/>
        <v>#REF!</v>
      </c>
      <c r="I52" s="48">
        <v>140</v>
      </c>
      <c r="J52" s="48">
        <v>1</v>
      </c>
      <c r="K52" s="48">
        <v>3</v>
      </c>
      <c r="L52" s="40" t="e">
        <f t="shared" si="4"/>
        <v>#REF!</v>
      </c>
      <c r="M52" s="7"/>
      <c r="N52" s="99">
        <v>3</v>
      </c>
      <c r="O52" s="8"/>
    </row>
    <row r="53" spans="1:15" ht="16.5" customHeight="1">
      <c r="A53" s="24"/>
      <c r="B53" s="42" t="s">
        <v>115</v>
      </c>
      <c r="C53" s="25">
        <v>27</v>
      </c>
      <c r="D53" s="209" t="e">
        <f>#REF!+#REF!</f>
        <v>#REF!</v>
      </c>
      <c r="E53" s="75" t="e">
        <f>#REF!+#REF!</f>
        <v>#REF!</v>
      </c>
      <c r="F53" s="75" t="e">
        <f>#REF!+#REF!</f>
        <v>#REF!</v>
      </c>
      <c r="G53" s="75" t="e">
        <f>#REF!+#REF!</f>
        <v>#REF!</v>
      </c>
      <c r="H53" s="108" t="e">
        <f t="shared" si="1"/>
        <v>#REF!</v>
      </c>
      <c r="I53" s="48">
        <v>149</v>
      </c>
      <c r="J53" s="48">
        <v>1</v>
      </c>
      <c r="K53" s="48">
        <v>0</v>
      </c>
      <c r="L53" s="40" t="e">
        <f t="shared" si="4"/>
        <v>#REF!</v>
      </c>
      <c r="M53" s="7"/>
      <c r="N53" s="99">
        <v>3</v>
      </c>
      <c r="O53" s="8"/>
    </row>
    <row r="54" spans="1:15" ht="16.5" customHeight="1">
      <c r="A54" s="24"/>
      <c r="B54" s="42" t="s">
        <v>116</v>
      </c>
      <c r="C54" s="25">
        <v>30</v>
      </c>
      <c r="D54" s="209" t="e">
        <f>#REF!+#REF!</f>
        <v>#REF!</v>
      </c>
      <c r="E54" s="75" t="e">
        <f>#REF!+#REF!</f>
        <v>#REF!</v>
      </c>
      <c r="F54" s="75" t="e">
        <f>#REF!+#REF!</f>
        <v>#REF!</v>
      </c>
      <c r="G54" s="75" t="e">
        <f>#REF!+#REF!</f>
        <v>#REF!</v>
      </c>
      <c r="H54" s="108" t="e">
        <f t="shared" si="1"/>
        <v>#REF!</v>
      </c>
      <c r="I54" s="48">
        <v>64</v>
      </c>
      <c r="J54" s="48">
        <v>0</v>
      </c>
      <c r="K54" s="48">
        <v>0</v>
      </c>
      <c r="L54" s="40" t="e">
        <f t="shared" si="4"/>
        <v>#REF!</v>
      </c>
      <c r="M54" s="7"/>
      <c r="N54" s="99">
        <v>1</v>
      </c>
      <c r="O54" s="8"/>
    </row>
    <row r="55" spans="1:15" ht="16.5" customHeight="1">
      <c r="A55" s="24"/>
      <c r="B55" s="50" t="s">
        <v>117</v>
      </c>
      <c r="C55" s="27">
        <v>35</v>
      </c>
      <c r="D55" s="209" t="e">
        <f>#REF!+#REF!</f>
        <v>#REF!</v>
      </c>
      <c r="E55" s="75" t="e">
        <f>#REF!+#REF!</f>
        <v>#REF!</v>
      </c>
      <c r="F55" s="75" t="e">
        <f>#REF!+#REF!</f>
        <v>#REF!</v>
      </c>
      <c r="G55" s="75" t="e">
        <f>#REF!+#REF!</f>
        <v>#REF!</v>
      </c>
      <c r="H55" s="108" t="e">
        <f t="shared" si="1"/>
        <v>#REF!</v>
      </c>
      <c r="I55" s="112">
        <v>68</v>
      </c>
      <c r="J55" s="112">
        <v>0</v>
      </c>
      <c r="K55" s="112">
        <v>0</v>
      </c>
      <c r="L55" s="44" t="e">
        <f t="shared" si="4"/>
        <v>#REF!</v>
      </c>
      <c r="M55" s="29"/>
      <c r="N55" s="99">
        <v>2</v>
      </c>
      <c r="O55" s="8"/>
    </row>
    <row r="56" spans="1:15" ht="16.5" customHeight="1">
      <c r="A56" s="24"/>
      <c r="B56" s="30" t="s">
        <v>37</v>
      </c>
      <c r="C56" s="45">
        <f>SUM(C45:C55)</f>
        <v>914</v>
      </c>
      <c r="D56" s="45" t="e">
        <f>SUM(D45:D55)</f>
        <v>#REF!</v>
      </c>
      <c r="E56" s="45" t="e">
        <f>SUM(E45:E55)</f>
        <v>#REF!</v>
      </c>
      <c r="F56" s="45" t="e">
        <f>SUM(F45:F55)</f>
        <v>#REF!</v>
      </c>
      <c r="G56" s="45" t="e">
        <f>SUM(G45:G55)</f>
        <v>#REF!</v>
      </c>
      <c r="H56" s="108" t="e">
        <f t="shared" si="1"/>
        <v>#REF!</v>
      </c>
      <c r="I56" s="46">
        <f>SUM(I45:I55)</f>
        <v>3068</v>
      </c>
      <c r="J56" s="46">
        <f>SUM(J46:J55)</f>
        <v>6</v>
      </c>
      <c r="K56" s="45">
        <f>SUM(K46:K55)</f>
        <v>15</v>
      </c>
      <c r="L56" s="32" t="e">
        <f t="shared" si="4"/>
        <v>#REF!</v>
      </c>
      <c r="M56" s="38"/>
      <c r="N56" s="101">
        <f>SUM(N45:N55)</f>
        <v>40</v>
      </c>
      <c r="O56" s="65">
        <f>SUM(O45:O55)</f>
        <v>0</v>
      </c>
    </row>
    <row r="57" spans="1:15" ht="16.5" customHeight="1">
      <c r="A57" s="34" t="s">
        <v>38</v>
      </c>
      <c r="B57" s="49" t="s">
        <v>118</v>
      </c>
      <c r="C57" s="22">
        <v>53</v>
      </c>
      <c r="D57" s="209" t="e">
        <f>#REF!+#REF!</f>
        <v>#REF!</v>
      </c>
      <c r="E57" s="75" t="e">
        <f>#REF!+#REF!</f>
        <v>#REF!</v>
      </c>
      <c r="F57" s="75" t="e">
        <f>#REF!+#REF!</f>
        <v>#REF!</v>
      </c>
      <c r="G57" s="75" t="e">
        <f>#REF!+#REF!</f>
        <v>#REF!</v>
      </c>
      <c r="H57" s="108" t="e">
        <f t="shared" si="1"/>
        <v>#REF!</v>
      </c>
      <c r="I57" s="47">
        <v>147</v>
      </c>
      <c r="J57" s="47">
        <v>0</v>
      </c>
      <c r="K57" s="47">
        <v>0</v>
      </c>
      <c r="L57" s="39" t="e">
        <f t="shared" si="4"/>
        <v>#REF!</v>
      </c>
      <c r="M57" s="11"/>
      <c r="N57" s="99">
        <v>8</v>
      </c>
      <c r="O57" s="8"/>
    </row>
    <row r="58" spans="1:15" ht="16.5" customHeight="1">
      <c r="A58" s="24" t="s">
        <v>40</v>
      </c>
      <c r="B58" s="42" t="s">
        <v>119</v>
      </c>
      <c r="C58" s="25">
        <v>68</v>
      </c>
      <c r="D58" s="209" t="e">
        <f>#REF!+#REF!</f>
        <v>#REF!</v>
      </c>
      <c r="E58" s="75" t="e">
        <f>#REF!+#REF!</f>
        <v>#REF!</v>
      </c>
      <c r="F58" s="75" t="e">
        <f>#REF!+#REF!</f>
        <v>#REF!</v>
      </c>
      <c r="G58" s="75" t="e">
        <f>#REF!+#REF!</f>
        <v>#REF!</v>
      </c>
      <c r="H58" s="108" t="e">
        <f t="shared" si="1"/>
        <v>#REF!</v>
      </c>
      <c r="I58" s="48">
        <v>181</v>
      </c>
      <c r="J58" s="48">
        <v>0</v>
      </c>
      <c r="K58" s="48">
        <v>0</v>
      </c>
      <c r="L58" s="40" t="e">
        <f t="shared" si="4"/>
        <v>#REF!</v>
      </c>
      <c r="M58" s="7"/>
      <c r="N58" s="99">
        <v>15</v>
      </c>
      <c r="O58" s="8"/>
    </row>
    <row r="59" spans="1:15" ht="16.5" customHeight="1">
      <c r="A59" s="24"/>
      <c r="B59" s="42" t="s">
        <v>120</v>
      </c>
      <c r="C59" s="25">
        <v>23</v>
      </c>
      <c r="D59" s="209" t="e">
        <f>#REF!+#REF!</f>
        <v>#REF!</v>
      </c>
      <c r="E59" s="75" t="e">
        <f>#REF!+#REF!</f>
        <v>#REF!</v>
      </c>
      <c r="F59" s="75" t="e">
        <f>#REF!+#REF!</f>
        <v>#REF!</v>
      </c>
      <c r="G59" s="75" t="e">
        <f>#REF!+#REF!</f>
        <v>#REF!</v>
      </c>
      <c r="H59" s="108" t="e">
        <f t="shared" si="1"/>
        <v>#REF!</v>
      </c>
      <c r="I59" s="48">
        <v>82</v>
      </c>
      <c r="J59" s="48">
        <v>0</v>
      </c>
      <c r="K59" s="48">
        <v>0</v>
      </c>
      <c r="L59" s="40" t="e">
        <f t="shared" si="4"/>
        <v>#REF!</v>
      </c>
      <c r="M59" s="7"/>
      <c r="N59" s="99">
        <v>4</v>
      </c>
      <c r="O59" s="8"/>
    </row>
    <row r="60" spans="1:15" ht="16.5" customHeight="1">
      <c r="A60" s="24"/>
      <c r="B60" s="50" t="s">
        <v>121</v>
      </c>
      <c r="C60" s="27">
        <v>24</v>
      </c>
      <c r="D60" s="209" t="e">
        <f>#REF!+#REF!</f>
        <v>#REF!</v>
      </c>
      <c r="E60" s="75" t="e">
        <f>#REF!+#REF!</f>
        <v>#REF!</v>
      </c>
      <c r="F60" s="75" t="e">
        <f>#REF!+#REF!</f>
        <v>#REF!</v>
      </c>
      <c r="G60" s="75" t="e">
        <f>#REF!+#REF!</f>
        <v>#REF!</v>
      </c>
      <c r="H60" s="108" t="e">
        <f t="shared" si="1"/>
        <v>#REF!</v>
      </c>
      <c r="I60" s="112">
        <v>66</v>
      </c>
      <c r="J60" s="112">
        <v>0</v>
      </c>
      <c r="K60" s="112">
        <v>0</v>
      </c>
      <c r="L60" s="44" t="e">
        <f t="shared" si="4"/>
        <v>#REF!</v>
      </c>
      <c r="M60" s="29"/>
      <c r="N60" s="99">
        <v>5</v>
      </c>
      <c r="O60" s="8"/>
    </row>
    <row r="61" spans="1:15" ht="16.5" customHeight="1">
      <c r="A61" s="24"/>
      <c r="B61" s="30" t="s">
        <v>41</v>
      </c>
      <c r="C61" s="45">
        <f>SUM(C57:C60)</f>
        <v>168</v>
      </c>
      <c r="D61" s="36" t="e">
        <f>SUM(D57:D60)</f>
        <v>#REF!</v>
      </c>
      <c r="E61" s="36" t="e">
        <f>SUM(E57:E60)</f>
        <v>#REF!</v>
      </c>
      <c r="F61" s="36" t="e">
        <f>SUM(F57:F60)</f>
        <v>#REF!</v>
      </c>
      <c r="G61" s="36" t="e">
        <f>SUM(G57:G60)</f>
        <v>#REF!</v>
      </c>
      <c r="H61" s="108" t="e">
        <f t="shared" si="1"/>
        <v>#REF!</v>
      </c>
      <c r="I61" s="46">
        <f>SUM(I57:I60)</f>
        <v>476</v>
      </c>
      <c r="J61" s="46">
        <f>SUM(J57:J60)</f>
        <v>0</v>
      </c>
      <c r="K61" s="45">
        <f>SUM(K57:K60)</f>
        <v>0</v>
      </c>
      <c r="L61" s="32" t="e">
        <f t="shared" si="4"/>
        <v>#REF!</v>
      </c>
      <c r="M61" s="38"/>
      <c r="N61" s="101">
        <f>SUM(N57:N60)</f>
        <v>32</v>
      </c>
      <c r="O61" s="65">
        <f>SUM(O57:O60)</f>
        <v>0</v>
      </c>
    </row>
    <row r="62" spans="1:15" ht="16.5" customHeight="1">
      <c r="A62" s="24" t="s">
        <v>42</v>
      </c>
      <c r="B62" s="49" t="s">
        <v>122</v>
      </c>
      <c r="C62" s="22">
        <v>28</v>
      </c>
      <c r="D62" s="209" t="e">
        <f>#REF!+#REF!</f>
        <v>#REF!</v>
      </c>
      <c r="E62" s="75" t="e">
        <f>#REF!+#REF!</f>
        <v>#REF!</v>
      </c>
      <c r="F62" s="75" t="e">
        <f>#REF!+#REF!</f>
        <v>#REF!</v>
      </c>
      <c r="G62" s="75" t="e">
        <f>#REF!+#REF!</f>
        <v>#REF!</v>
      </c>
      <c r="H62" s="108" t="e">
        <f t="shared" si="1"/>
        <v>#REF!</v>
      </c>
      <c r="I62" s="47">
        <v>115</v>
      </c>
      <c r="J62" s="47">
        <v>1</v>
      </c>
      <c r="K62" s="47">
        <v>2</v>
      </c>
      <c r="L62" s="39" t="e">
        <f t="shared" si="4"/>
        <v>#REF!</v>
      </c>
      <c r="M62" s="11"/>
      <c r="N62" s="99">
        <v>10</v>
      </c>
      <c r="O62" s="8"/>
    </row>
    <row r="63" spans="1:15" ht="16.5" customHeight="1">
      <c r="A63" s="24" t="s">
        <v>43</v>
      </c>
      <c r="B63" s="142" t="s">
        <v>123</v>
      </c>
      <c r="C63" s="25">
        <v>161</v>
      </c>
      <c r="D63" s="209" t="e">
        <f>#REF!+#REF!</f>
        <v>#REF!</v>
      </c>
      <c r="E63" s="75" t="e">
        <f>#REF!+#REF!</f>
        <v>#REF!</v>
      </c>
      <c r="F63" s="75" t="e">
        <f>#REF!+#REF!</f>
        <v>#REF!</v>
      </c>
      <c r="G63" s="75" t="e">
        <f>#REF!+#REF!</f>
        <v>#REF!</v>
      </c>
      <c r="H63" s="108" t="e">
        <f t="shared" si="1"/>
        <v>#REF!</v>
      </c>
      <c r="I63" s="48">
        <v>438</v>
      </c>
      <c r="J63" s="48">
        <v>2</v>
      </c>
      <c r="K63" s="48">
        <v>5</v>
      </c>
      <c r="L63" s="40" t="e">
        <f t="shared" si="4"/>
        <v>#REF!</v>
      </c>
      <c r="M63" s="7"/>
      <c r="N63" s="99">
        <v>13</v>
      </c>
      <c r="O63" s="8"/>
    </row>
    <row r="64" spans="1:15" ht="16.5" customHeight="1">
      <c r="A64" s="24"/>
      <c r="B64" s="42" t="s">
        <v>124</v>
      </c>
      <c r="C64" s="25">
        <v>55</v>
      </c>
      <c r="D64" s="209" t="e">
        <f>#REF!+#REF!</f>
        <v>#REF!</v>
      </c>
      <c r="E64" s="75" t="e">
        <f>#REF!+#REF!</f>
        <v>#REF!</v>
      </c>
      <c r="F64" s="75" t="e">
        <f>#REF!+#REF!</f>
        <v>#REF!</v>
      </c>
      <c r="G64" s="75" t="e">
        <f>#REF!+#REF!</f>
        <v>#REF!</v>
      </c>
      <c r="H64" s="108" t="e">
        <f t="shared" si="1"/>
        <v>#REF!</v>
      </c>
      <c r="I64" s="48">
        <v>217</v>
      </c>
      <c r="J64" s="48">
        <v>4</v>
      </c>
      <c r="K64" s="48">
        <v>7</v>
      </c>
      <c r="L64" s="40" t="e">
        <f t="shared" si="4"/>
        <v>#REF!</v>
      </c>
      <c r="M64" s="7"/>
      <c r="N64" s="99">
        <v>19</v>
      </c>
      <c r="O64" s="8"/>
    </row>
    <row r="65" spans="1:15" ht="16.5" customHeight="1">
      <c r="A65" s="24"/>
      <c r="B65" s="42" t="s">
        <v>125</v>
      </c>
      <c r="C65" s="25">
        <v>41</v>
      </c>
      <c r="D65" s="209" t="e">
        <f>#REF!+#REF!</f>
        <v>#REF!</v>
      </c>
      <c r="E65" s="75" t="e">
        <f>#REF!+#REF!</f>
        <v>#REF!</v>
      </c>
      <c r="F65" s="75" t="e">
        <f>#REF!+#REF!</f>
        <v>#REF!</v>
      </c>
      <c r="G65" s="75" t="e">
        <f>#REF!+#REF!</f>
        <v>#REF!</v>
      </c>
      <c r="H65" s="108" t="e">
        <f t="shared" si="1"/>
        <v>#REF!</v>
      </c>
      <c r="I65" s="48">
        <v>121</v>
      </c>
      <c r="J65" s="48">
        <v>0</v>
      </c>
      <c r="K65" s="48">
        <v>0</v>
      </c>
      <c r="L65" s="40" t="e">
        <f t="shared" si="4"/>
        <v>#REF!</v>
      </c>
      <c r="M65" s="7"/>
      <c r="N65" s="99">
        <v>8</v>
      </c>
      <c r="O65" s="8"/>
    </row>
    <row r="66" spans="1:15" ht="16.5" customHeight="1">
      <c r="A66" s="24"/>
      <c r="B66" s="50" t="s">
        <v>126</v>
      </c>
      <c r="C66" s="27">
        <v>26</v>
      </c>
      <c r="D66" s="209" t="e">
        <f>#REF!+#REF!</f>
        <v>#REF!</v>
      </c>
      <c r="E66" s="75" t="e">
        <f>#REF!+#REF!</f>
        <v>#REF!</v>
      </c>
      <c r="F66" s="75" t="e">
        <f>#REF!+#REF!</f>
        <v>#REF!</v>
      </c>
      <c r="G66" s="75" t="e">
        <f>#REF!+#REF!</f>
        <v>#REF!</v>
      </c>
      <c r="H66" s="108" t="e">
        <f t="shared" si="1"/>
        <v>#REF!</v>
      </c>
      <c r="I66" s="112">
        <v>229</v>
      </c>
      <c r="J66" s="112">
        <v>2</v>
      </c>
      <c r="K66" s="112">
        <v>3</v>
      </c>
      <c r="L66" s="44" t="e">
        <f t="shared" si="4"/>
        <v>#REF!</v>
      </c>
      <c r="M66" s="29"/>
      <c r="N66" s="99">
        <v>28</v>
      </c>
      <c r="O66" s="8"/>
    </row>
    <row r="67" spans="1:15" ht="16.5" customHeight="1">
      <c r="A67" s="24"/>
      <c r="B67" s="30" t="s">
        <v>44</v>
      </c>
      <c r="C67" s="45">
        <f>SUM(C62:C66)</f>
        <v>311</v>
      </c>
      <c r="D67" s="36" t="e">
        <f>SUM(D62:D66)</f>
        <v>#REF!</v>
      </c>
      <c r="E67" s="36" t="e">
        <f>SUM(E62:E66)</f>
        <v>#REF!</v>
      </c>
      <c r="F67" s="36" t="e">
        <f>SUM(F62:F66)</f>
        <v>#REF!</v>
      </c>
      <c r="G67" s="36" t="e">
        <f>SUM(G62:G66)</f>
        <v>#REF!</v>
      </c>
      <c r="H67" s="108" t="e">
        <f t="shared" si="1"/>
        <v>#REF!</v>
      </c>
      <c r="I67" s="46">
        <f>SUM(I62:I66)</f>
        <v>1120</v>
      </c>
      <c r="J67" s="46">
        <f>SUM(J62:J66)</f>
        <v>9</v>
      </c>
      <c r="K67" s="45">
        <f>SUM(K62:K66)</f>
        <v>17</v>
      </c>
      <c r="L67" s="32" t="e">
        <f t="shared" si="4"/>
        <v>#REF!</v>
      </c>
      <c r="M67" s="38"/>
      <c r="N67" s="101">
        <f>SUM(N62:N66)</f>
        <v>78</v>
      </c>
      <c r="O67" s="65">
        <f>SUM(O62:O66)</f>
        <v>0</v>
      </c>
    </row>
    <row r="68" spans="1:15" ht="16.5" customHeight="1">
      <c r="A68" s="34" t="s">
        <v>45</v>
      </c>
      <c r="B68" s="49" t="s">
        <v>127</v>
      </c>
      <c r="C68" s="22">
        <v>52</v>
      </c>
      <c r="D68" s="209" t="e">
        <f>#REF!+#REF!</f>
        <v>#REF!</v>
      </c>
      <c r="E68" s="75" t="e">
        <f>#REF!+#REF!</f>
        <v>#REF!</v>
      </c>
      <c r="F68" s="75" t="e">
        <f>#REF!+#REF!</f>
        <v>#REF!</v>
      </c>
      <c r="G68" s="75" t="e">
        <f>#REF!+#REF!</f>
        <v>#REF!</v>
      </c>
      <c r="H68" s="108" t="e">
        <f t="shared" si="1"/>
        <v>#REF!</v>
      </c>
      <c r="I68" s="47">
        <v>366</v>
      </c>
      <c r="J68" s="47">
        <v>1</v>
      </c>
      <c r="K68" s="47">
        <v>2</v>
      </c>
      <c r="L68" s="39" t="e">
        <f t="shared" si="4"/>
        <v>#REF!</v>
      </c>
      <c r="M68" s="11"/>
      <c r="N68" s="99">
        <v>25</v>
      </c>
      <c r="O68" s="8"/>
    </row>
    <row r="69" spans="1:15" ht="16.5" customHeight="1">
      <c r="A69" s="24" t="s">
        <v>46</v>
      </c>
      <c r="B69" s="42" t="s">
        <v>128</v>
      </c>
      <c r="C69" s="25">
        <v>29</v>
      </c>
      <c r="D69" s="209" t="e">
        <f>#REF!+#REF!</f>
        <v>#REF!</v>
      </c>
      <c r="E69" s="75" t="e">
        <f>#REF!+#REF!</f>
        <v>#REF!</v>
      </c>
      <c r="F69" s="75" t="e">
        <f>#REF!+#REF!</f>
        <v>#REF!</v>
      </c>
      <c r="G69" s="75" t="e">
        <f>#REF!+#REF!</f>
        <v>#REF!</v>
      </c>
      <c r="H69" s="108" t="e">
        <f t="shared" si="1"/>
        <v>#REF!</v>
      </c>
      <c r="I69" s="48">
        <v>162</v>
      </c>
      <c r="J69" s="48">
        <v>0</v>
      </c>
      <c r="K69" s="48">
        <v>0</v>
      </c>
      <c r="L69" s="40" t="e">
        <f t="shared" si="4"/>
        <v>#REF!</v>
      </c>
      <c r="M69" s="7"/>
      <c r="N69" s="99">
        <v>17</v>
      </c>
      <c r="O69" s="8"/>
    </row>
    <row r="70" spans="1:15" ht="16.5" customHeight="1">
      <c r="A70" s="24"/>
      <c r="B70" s="50" t="s">
        <v>129</v>
      </c>
      <c r="C70" s="35">
        <v>16</v>
      </c>
      <c r="D70" s="209" t="e">
        <f>#REF!+#REF!</f>
        <v>#REF!</v>
      </c>
      <c r="E70" s="75" t="e">
        <f>#REF!+#REF!</f>
        <v>#REF!</v>
      </c>
      <c r="F70" s="75" t="e">
        <f>#REF!+#REF!</f>
        <v>#REF!</v>
      </c>
      <c r="G70" s="75" t="e">
        <f>#REF!+#REF!</f>
        <v>#REF!</v>
      </c>
      <c r="H70" s="108" t="e">
        <f t="shared" si="1"/>
        <v>#REF!</v>
      </c>
      <c r="I70" s="112">
        <v>93</v>
      </c>
      <c r="J70" s="112">
        <v>0</v>
      </c>
      <c r="K70" s="112">
        <v>0</v>
      </c>
      <c r="L70" s="44" t="e">
        <f t="shared" si="4"/>
        <v>#REF!</v>
      </c>
      <c r="M70" s="7"/>
      <c r="N70" s="99">
        <v>12</v>
      </c>
      <c r="O70" s="8"/>
    </row>
    <row r="71" spans="1:15" ht="16.5" customHeight="1">
      <c r="A71" s="51"/>
      <c r="B71" s="30" t="s">
        <v>47</v>
      </c>
      <c r="C71" s="36">
        <f>SUM(C68:C70)</f>
        <v>97</v>
      </c>
      <c r="D71" s="37" t="e">
        <f>SUM(D68:D70)</f>
        <v>#REF!</v>
      </c>
      <c r="E71" s="37" t="e">
        <f>SUM(E68:E70)</f>
        <v>#REF!</v>
      </c>
      <c r="F71" s="37" t="e">
        <f>SUM(F68:F70)</f>
        <v>#REF!</v>
      </c>
      <c r="G71" s="37" t="e">
        <f>SUM(G68:G70)</f>
        <v>#REF!</v>
      </c>
      <c r="H71" s="108" t="e">
        <f t="shared" si="1"/>
        <v>#REF!</v>
      </c>
      <c r="I71" s="37">
        <f>SUM(I68:I70)</f>
        <v>621</v>
      </c>
      <c r="J71" s="36">
        <f>SUM(J68:J70)</f>
        <v>1</v>
      </c>
      <c r="K71" s="36">
        <f>SUM(K68:K70)</f>
        <v>2</v>
      </c>
      <c r="L71" s="52" t="e">
        <f t="shared" si="4"/>
        <v>#REF!</v>
      </c>
      <c r="M71" s="53"/>
      <c r="N71" s="101">
        <f>SUM(N68:N70)</f>
        <v>54</v>
      </c>
      <c r="O71" s="64">
        <f>SUM(O68:O70)</f>
        <v>0</v>
      </c>
    </row>
    <row r="72" spans="1:15" ht="16.5">
      <c r="A72" s="5"/>
      <c r="B72" s="5"/>
      <c r="C72" s="54"/>
      <c r="D72" s="54"/>
      <c r="E72" s="54"/>
      <c r="F72" s="54"/>
      <c r="G72" s="54"/>
      <c r="H72" s="143"/>
      <c r="I72" s="54"/>
      <c r="J72" s="54"/>
      <c r="K72" s="54"/>
      <c r="L72" s="54"/>
      <c r="M72" s="55"/>
      <c r="N72" s="55"/>
      <c r="O72" s="5"/>
    </row>
    <row r="73" spans="1:15" ht="16.5">
      <c r="A73" s="144"/>
      <c r="B73" s="144"/>
      <c r="C73" s="145"/>
      <c r="D73" s="146"/>
      <c r="E73" s="146"/>
      <c r="F73" s="146"/>
      <c r="G73" s="146"/>
      <c r="H73" s="147"/>
      <c r="I73" s="146"/>
      <c r="J73" s="145"/>
      <c r="K73" s="145"/>
      <c r="L73" s="146"/>
      <c r="M73" s="144"/>
      <c r="N73" s="56"/>
      <c r="O73" s="56"/>
    </row>
    <row r="74" spans="1:15" ht="16.5">
      <c r="A74" s="381" t="s">
        <v>7</v>
      </c>
      <c r="B74" s="349"/>
      <c r="C74" s="349"/>
      <c r="D74" s="57"/>
      <c r="E74" s="57"/>
      <c r="F74" s="57"/>
      <c r="G74" s="57"/>
      <c r="H74" s="58"/>
      <c r="I74" s="57"/>
      <c r="J74" s="59"/>
      <c r="K74" s="59"/>
      <c r="L74" s="57"/>
      <c r="M74" s="60"/>
      <c r="N74" s="207"/>
      <c r="O74" s="56"/>
    </row>
  </sheetData>
  <sheetProtection/>
  <mergeCells count="5">
    <mergeCell ref="A1:H1"/>
    <mergeCell ref="D2:D3"/>
    <mergeCell ref="E2:H2"/>
    <mergeCell ref="I2:I3"/>
    <mergeCell ref="A74:C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D2" sqref="D2:D3"/>
    </sheetView>
  </sheetViews>
  <sheetFormatPr defaultColWidth="9.00390625" defaultRowHeight="15.75"/>
  <cols>
    <col min="1" max="1" width="9.50390625" style="0" customWidth="1"/>
    <col min="2" max="2" width="11.625" style="0" customWidth="1"/>
    <col min="3" max="3" width="9.00390625" style="0" hidden="1" customWidth="1"/>
    <col min="9" max="12" width="9.00390625" style="0" hidden="1" customWidth="1"/>
    <col min="13" max="13" width="10.125" style="0" customWidth="1"/>
  </cols>
  <sheetData>
    <row r="1" spans="1:13" ht="45" customHeight="1">
      <c r="A1" s="149" t="s">
        <v>182</v>
      </c>
      <c r="B1" s="56"/>
      <c r="C1" s="61"/>
      <c r="D1" s="61"/>
      <c r="E1" s="62"/>
      <c r="F1" s="62"/>
      <c r="G1" s="62"/>
      <c r="H1" s="150"/>
      <c r="I1" s="62" t="s">
        <v>69</v>
      </c>
      <c r="J1" s="62"/>
      <c r="K1" s="56"/>
      <c r="L1" s="56"/>
      <c r="M1" s="151" t="s">
        <v>130</v>
      </c>
    </row>
    <row r="2" spans="1:13" ht="16.5">
      <c r="A2" s="6"/>
      <c r="B2" s="11"/>
      <c r="C2" s="67"/>
      <c r="D2" s="374" t="s">
        <v>184</v>
      </c>
      <c r="E2" s="376" t="s">
        <v>8</v>
      </c>
      <c r="F2" s="377"/>
      <c r="G2" s="377"/>
      <c r="H2" s="378"/>
      <c r="I2" s="379" t="s">
        <v>50</v>
      </c>
      <c r="J2" s="10"/>
      <c r="K2" s="68"/>
      <c r="L2" s="98"/>
      <c r="M2" s="152"/>
    </row>
    <row r="3" spans="1:13" ht="115.5">
      <c r="A3" s="153" t="s">
        <v>0</v>
      </c>
      <c r="B3" s="154" t="s">
        <v>1</v>
      </c>
      <c r="C3" s="104" t="s">
        <v>132</v>
      </c>
      <c r="D3" s="375"/>
      <c r="E3" s="155" t="s">
        <v>2</v>
      </c>
      <c r="F3" s="156" t="s">
        <v>3</v>
      </c>
      <c r="G3" s="105" t="s">
        <v>20</v>
      </c>
      <c r="H3" s="73" t="s">
        <v>4</v>
      </c>
      <c r="I3" s="380"/>
      <c r="J3" s="157" t="s">
        <v>9</v>
      </c>
      <c r="K3" s="158" t="s">
        <v>5</v>
      </c>
      <c r="L3" s="99" t="s">
        <v>65</v>
      </c>
      <c r="M3" s="70" t="s">
        <v>181</v>
      </c>
    </row>
    <row r="4" spans="1:13" ht="16.5">
      <c r="A4" s="153"/>
      <c r="B4" s="159" t="s">
        <v>10</v>
      </c>
      <c r="C4" s="18">
        <f>SUM(C12,C16,C29,C34,C42,C44,C51,C55)</f>
        <v>103</v>
      </c>
      <c r="D4" s="160" t="e">
        <f>SUM(D8,D12,D16,D29,D34,D42,D44,D51,D55)</f>
        <v>#REF!</v>
      </c>
      <c r="E4" s="161" t="e">
        <f>SUM(E8,E12,E16,E29,E34,E42,E44,E51,E55)</f>
        <v>#REF!</v>
      </c>
      <c r="F4" s="161" t="e">
        <f>SUM(F8,F12,F16,F29,F34,F42,F44,F51,F55)</f>
        <v>#REF!</v>
      </c>
      <c r="G4" s="162" t="e">
        <f>SUM(G8,G12,G16,G29,G34,G42,G44,G51,G55)</f>
        <v>#REF!</v>
      </c>
      <c r="H4" s="163" t="e">
        <f>G4/D4</f>
        <v>#REF!</v>
      </c>
      <c r="I4" s="164">
        <f>SUM(I8,I12,I16,I29,I34,I42,I44,I51,I55)</f>
        <v>120</v>
      </c>
      <c r="J4" s="164" t="e">
        <f>I4/D4</f>
        <v>#REF!</v>
      </c>
      <c r="K4" s="165"/>
      <c r="L4" s="164">
        <f>SUM(L8,L12,L16,L29,L34,L42,L44,L51,L55)</f>
        <v>4</v>
      </c>
      <c r="M4" s="166">
        <f>SUM(M8,M12,M16,M29,M34,M42,M44,M51,M55)</f>
        <v>0</v>
      </c>
    </row>
    <row r="5" spans="1:13" ht="16.5" customHeight="1">
      <c r="A5" s="167" t="s">
        <v>136</v>
      </c>
      <c r="B5" s="168" t="s">
        <v>137</v>
      </c>
      <c r="C5" s="39">
        <v>19</v>
      </c>
      <c r="D5" s="210" t="e">
        <f>#REF!+#REF!</f>
        <v>#REF!</v>
      </c>
      <c r="E5" s="75" t="e">
        <f>#REF!+#REF!</f>
        <v>#REF!</v>
      </c>
      <c r="F5" s="75" t="e">
        <f>#REF!+#REF!</f>
        <v>#REF!</v>
      </c>
      <c r="G5" s="75" t="e">
        <f>#REF!+#REF!</f>
        <v>#REF!</v>
      </c>
      <c r="H5" s="74" t="e">
        <f>IF(D5=0,"0",G5/D5)</f>
        <v>#REF!</v>
      </c>
      <c r="I5" s="39">
        <v>2</v>
      </c>
      <c r="J5" s="39" t="e">
        <f>I5/D5</f>
        <v>#REF!</v>
      </c>
      <c r="K5" s="169"/>
      <c r="L5" s="170"/>
      <c r="M5" s="171"/>
    </row>
    <row r="6" spans="1:13" ht="16.5" customHeight="1">
      <c r="A6" s="172"/>
      <c r="B6" s="173" t="s">
        <v>138</v>
      </c>
      <c r="C6" s="40">
        <v>15</v>
      </c>
      <c r="D6" s="210" t="e">
        <f>#REF!+#REF!</f>
        <v>#REF!</v>
      </c>
      <c r="E6" s="75" t="e">
        <f>#REF!+#REF!</f>
        <v>#REF!</v>
      </c>
      <c r="F6" s="75" t="e">
        <f>#REF!+#REF!</f>
        <v>#REF!</v>
      </c>
      <c r="G6" s="75" t="e">
        <f>#REF!+#REF!</f>
        <v>#REF!</v>
      </c>
      <c r="H6" s="76">
        <v>0</v>
      </c>
      <c r="I6" s="40">
        <v>0</v>
      </c>
      <c r="J6" s="40">
        <v>0</v>
      </c>
      <c r="K6" s="169"/>
      <c r="L6" s="170"/>
      <c r="M6" s="171"/>
    </row>
    <row r="7" spans="1:13" ht="16.5" customHeight="1">
      <c r="A7" s="172"/>
      <c r="B7" s="173" t="s">
        <v>139</v>
      </c>
      <c r="C7" s="44">
        <v>0</v>
      </c>
      <c r="D7" s="210" t="e">
        <f>#REF!+#REF!</f>
        <v>#REF!</v>
      </c>
      <c r="E7" s="75" t="e">
        <f>#REF!+#REF!</f>
        <v>#REF!</v>
      </c>
      <c r="F7" s="75" t="e">
        <f>#REF!+#REF!</f>
        <v>#REF!</v>
      </c>
      <c r="G7" s="75" t="e">
        <f>#REF!+#REF!</f>
        <v>#REF!</v>
      </c>
      <c r="H7" s="76">
        <v>0</v>
      </c>
      <c r="I7" s="44">
        <v>0</v>
      </c>
      <c r="J7" s="44">
        <v>0</v>
      </c>
      <c r="K7" s="169"/>
      <c r="L7" s="170"/>
      <c r="M7" s="171"/>
    </row>
    <row r="8" spans="1:13" ht="16.5" customHeight="1">
      <c r="A8" s="172"/>
      <c r="B8" s="174" t="s">
        <v>140</v>
      </c>
      <c r="C8" s="45">
        <f>SUM(C5:C7)</f>
        <v>34</v>
      </c>
      <c r="D8" s="36" t="e">
        <f>SUM(D5:D7)</f>
        <v>#REF!</v>
      </c>
      <c r="E8" s="36" t="e">
        <f>SUM(E5:E7)</f>
        <v>#REF!</v>
      </c>
      <c r="F8" s="36" t="e">
        <f>SUM(F5:F7)</f>
        <v>#REF!</v>
      </c>
      <c r="G8" s="36" t="e">
        <f>SUM(G5:G7)</f>
        <v>#REF!</v>
      </c>
      <c r="H8" s="176" t="e">
        <f>G8/D8</f>
        <v>#REF!</v>
      </c>
      <c r="I8" s="45">
        <f>SUM(I5:I7)</f>
        <v>2</v>
      </c>
      <c r="J8" s="45" t="e">
        <f>SUM(J5:J7)</f>
        <v>#REF!</v>
      </c>
      <c r="K8" s="177"/>
      <c r="L8" s="101">
        <f>SUM(L5:L7)</f>
        <v>0</v>
      </c>
      <c r="M8" s="178">
        <f>SUM(M5:M7)</f>
        <v>0</v>
      </c>
    </row>
    <row r="9" spans="1:13" ht="16.5" customHeight="1">
      <c r="A9" s="179" t="s">
        <v>70</v>
      </c>
      <c r="B9" s="180" t="s">
        <v>141</v>
      </c>
      <c r="C9" s="22">
        <v>2</v>
      </c>
      <c r="D9" s="211" t="e">
        <f>#REF!+#REF!</f>
        <v>#REF!</v>
      </c>
      <c r="E9" s="75" t="e">
        <f>#REF!+#REF!</f>
        <v>#REF!</v>
      </c>
      <c r="F9" s="75" t="e">
        <f>#REF!+#REF!</f>
        <v>#REF!</v>
      </c>
      <c r="G9" s="75" t="e">
        <f>#REF!+#REF!</f>
        <v>#REF!</v>
      </c>
      <c r="H9" s="108" t="e">
        <f>G9/D9</f>
        <v>#REF!</v>
      </c>
      <c r="I9" s="22">
        <v>7</v>
      </c>
      <c r="J9" s="148" t="e">
        <f>I9/D9</f>
        <v>#REF!</v>
      </c>
      <c r="K9" s="68"/>
      <c r="L9" s="99">
        <v>2</v>
      </c>
      <c r="M9" s="70"/>
    </row>
    <row r="10" spans="1:13" ht="16.5" customHeight="1">
      <c r="A10" s="181"/>
      <c r="B10" s="180" t="s">
        <v>142</v>
      </c>
      <c r="C10" s="22">
        <v>0</v>
      </c>
      <c r="D10" s="211" t="e">
        <f>#REF!+#REF!</f>
        <v>#REF!</v>
      </c>
      <c r="E10" s="75" t="e">
        <f>#REF!+#REF!</f>
        <v>#REF!</v>
      </c>
      <c r="F10" s="75" t="e">
        <f>#REF!+#REF!</f>
        <v>#REF!</v>
      </c>
      <c r="G10" s="75" t="e">
        <f>#REF!+#REF!</f>
        <v>#REF!</v>
      </c>
      <c r="H10" s="74" t="e">
        <f>IF(D10=0,"0",G10/D10)</f>
        <v>#REF!</v>
      </c>
      <c r="I10" s="22">
        <v>0</v>
      </c>
      <c r="J10" s="148" t="e">
        <f>IF(D10=0,"0",I10/D10)</f>
        <v>#REF!</v>
      </c>
      <c r="K10" s="70"/>
      <c r="L10" s="99"/>
      <c r="M10" s="70"/>
    </row>
    <row r="11" spans="1:13" ht="16.5" customHeight="1">
      <c r="A11" s="181" t="s">
        <v>12</v>
      </c>
      <c r="B11" s="182" t="s">
        <v>143</v>
      </c>
      <c r="C11" s="27">
        <v>0</v>
      </c>
      <c r="D11" s="211" t="e">
        <f>#REF!+#REF!</f>
        <v>#REF!</v>
      </c>
      <c r="E11" s="75" t="e">
        <f>#REF!+#REF!</f>
        <v>#REF!</v>
      </c>
      <c r="F11" s="75" t="e">
        <f>#REF!+#REF!</f>
        <v>#REF!</v>
      </c>
      <c r="G11" s="75" t="e">
        <f>#REF!+#REF!</f>
        <v>#REF!</v>
      </c>
      <c r="H11" s="74" t="e">
        <f aca="true" t="shared" si="0" ref="H11:H55">IF(D11=0,"0",G11/D11)</f>
        <v>#REF!</v>
      </c>
      <c r="I11" s="27">
        <v>0</v>
      </c>
      <c r="J11" s="148" t="e">
        <f>IF(D11=0,"0",I11/D11)</f>
        <v>#REF!</v>
      </c>
      <c r="K11" s="69"/>
      <c r="L11" s="99"/>
      <c r="M11" s="70"/>
    </row>
    <row r="12" spans="1:13" ht="16.5" customHeight="1">
      <c r="A12" s="183"/>
      <c r="B12" s="174" t="s">
        <v>144</v>
      </c>
      <c r="C12" s="45">
        <f>SUM(C9:C11)</f>
        <v>2</v>
      </c>
      <c r="D12" s="36" t="e">
        <f>SUM(D9:D11)</f>
        <v>#REF!</v>
      </c>
      <c r="E12" s="36" t="e">
        <f>SUM(E9:E11)</f>
        <v>#REF!</v>
      </c>
      <c r="F12" s="36" t="e">
        <f>SUM(F9:F11)</f>
        <v>#REF!</v>
      </c>
      <c r="G12" s="36" t="e">
        <f>SUM(G9:G11)</f>
        <v>#REF!</v>
      </c>
      <c r="H12" s="74" t="e">
        <f t="shared" si="0"/>
        <v>#REF!</v>
      </c>
      <c r="I12" s="45">
        <f>SUM(I9:I11)</f>
        <v>7</v>
      </c>
      <c r="J12" s="36" t="e">
        <f>I12/D12</f>
        <v>#REF!</v>
      </c>
      <c r="K12" s="177"/>
      <c r="L12" s="101">
        <f>SUM(L9:L11)</f>
        <v>2</v>
      </c>
      <c r="M12" s="178">
        <f>SUM(M9:M11)</f>
        <v>0</v>
      </c>
    </row>
    <row r="13" spans="1:13" ht="16.5" customHeight="1">
      <c r="A13" s="184" t="s">
        <v>71</v>
      </c>
      <c r="B13" s="180" t="s">
        <v>145</v>
      </c>
      <c r="C13" s="22">
        <v>0</v>
      </c>
      <c r="D13" s="211" t="e">
        <f>#REF!+#REF!</f>
        <v>#REF!</v>
      </c>
      <c r="E13" s="75" t="e">
        <f>#REF!+#REF!</f>
        <v>#REF!</v>
      </c>
      <c r="F13" s="75" t="e">
        <f>#REF!+#REF!</f>
        <v>#REF!</v>
      </c>
      <c r="G13" s="75" t="e">
        <f>#REF!+#REF!</f>
        <v>#REF!</v>
      </c>
      <c r="H13" s="74" t="e">
        <f t="shared" si="0"/>
        <v>#REF!</v>
      </c>
      <c r="I13" s="22">
        <v>0</v>
      </c>
      <c r="J13" s="148" t="e">
        <f>IF(D13=0,"0",I13/D13)</f>
        <v>#REF!</v>
      </c>
      <c r="K13" s="68"/>
      <c r="L13" s="99"/>
      <c r="M13" s="70"/>
    </row>
    <row r="14" spans="1:13" ht="16.5" customHeight="1">
      <c r="A14" s="181" t="s">
        <v>22</v>
      </c>
      <c r="B14" s="185" t="s">
        <v>146</v>
      </c>
      <c r="C14" s="25">
        <v>0</v>
      </c>
      <c r="D14" s="211" t="e">
        <f>#REF!+#REF!</f>
        <v>#REF!</v>
      </c>
      <c r="E14" s="75" t="e">
        <f>#REF!+#REF!</f>
        <v>#REF!</v>
      </c>
      <c r="F14" s="75" t="e">
        <f>#REF!+#REF!</f>
        <v>#REF!</v>
      </c>
      <c r="G14" s="75" t="e">
        <f>#REF!+#REF!</f>
        <v>#REF!</v>
      </c>
      <c r="H14" s="74" t="e">
        <f t="shared" si="0"/>
        <v>#REF!</v>
      </c>
      <c r="I14" s="25">
        <v>0</v>
      </c>
      <c r="J14" s="148" t="e">
        <f>IF(D14=0,"0",I14/D14)</f>
        <v>#REF!</v>
      </c>
      <c r="K14" s="70"/>
      <c r="L14" s="99"/>
      <c r="M14" s="70"/>
    </row>
    <row r="15" spans="1:13" ht="16.5" customHeight="1">
      <c r="A15" s="181"/>
      <c r="B15" s="182" t="s">
        <v>147</v>
      </c>
      <c r="C15" s="27">
        <v>0</v>
      </c>
      <c r="D15" s="211" t="e">
        <f>#REF!+#REF!</f>
        <v>#REF!</v>
      </c>
      <c r="E15" s="75" t="e">
        <f>#REF!+#REF!</f>
        <v>#REF!</v>
      </c>
      <c r="F15" s="75" t="e">
        <f>#REF!+#REF!</f>
        <v>#REF!</v>
      </c>
      <c r="G15" s="75" t="e">
        <f>#REF!+#REF!</f>
        <v>#REF!</v>
      </c>
      <c r="H15" s="74" t="e">
        <f t="shared" si="0"/>
        <v>#REF!</v>
      </c>
      <c r="I15" s="27">
        <v>0</v>
      </c>
      <c r="J15" s="148" t="e">
        <f>IF(D15=0,"0",I15/D15)</f>
        <v>#REF!</v>
      </c>
      <c r="K15" s="69"/>
      <c r="L15" s="99"/>
      <c r="M15" s="70"/>
    </row>
    <row r="16" spans="1:13" ht="16.5" customHeight="1">
      <c r="A16" s="183"/>
      <c r="B16" s="174" t="s">
        <v>144</v>
      </c>
      <c r="C16" s="45">
        <f>SUM(C13:C15)</f>
        <v>0</v>
      </c>
      <c r="D16" s="36" t="e">
        <f>SUM(D13:D15)</f>
        <v>#REF!</v>
      </c>
      <c r="E16" s="36" t="e">
        <f>SUM(E13:E15)</f>
        <v>#REF!</v>
      </c>
      <c r="F16" s="36" t="e">
        <f>SUM(F13:F15)</f>
        <v>#REF!</v>
      </c>
      <c r="G16" s="36" t="e">
        <f>SUM(G13:G15)</f>
        <v>#REF!</v>
      </c>
      <c r="H16" s="74" t="e">
        <f t="shared" si="0"/>
        <v>#REF!</v>
      </c>
      <c r="I16" s="45">
        <f>SUM(I13:I15)</f>
        <v>0</v>
      </c>
      <c r="J16" s="36" t="e">
        <f>IF(D16=0,"0",I16/D16)</f>
        <v>#REF!</v>
      </c>
      <c r="K16" s="177"/>
      <c r="L16" s="101">
        <f>SUM(L13:L15)</f>
        <v>0</v>
      </c>
      <c r="M16" s="178">
        <f>SUM(M13:M15)</f>
        <v>0</v>
      </c>
    </row>
    <row r="17" spans="1:13" ht="16.5" customHeight="1">
      <c r="A17" s="184" t="s">
        <v>24</v>
      </c>
      <c r="B17" s="180" t="s">
        <v>148</v>
      </c>
      <c r="C17" s="22">
        <v>0</v>
      </c>
      <c r="D17" s="211" t="e">
        <f>#REF!+#REF!</f>
        <v>#REF!</v>
      </c>
      <c r="E17" s="75" t="e">
        <f>#REF!+#REF!</f>
        <v>#REF!</v>
      </c>
      <c r="F17" s="75" t="e">
        <f>#REF!+#REF!</f>
        <v>#REF!</v>
      </c>
      <c r="G17" s="75" t="e">
        <f>#REF!+#REF!</f>
        <v>#REF!</v>
      </c>
      <c r="H17" s="74" t="e">
        <f t="shared" si="0"/>
        <v>#REF!</v>
      </c>
      <c r="I17" s="22">
        <v>0</v>
      </c>
      <c r="J17" s="148" t="e">
        <f>IF(D17=0,"0",I17/D17)</f>
        <v>#REF!</v>
      </c>
      <c r="K17" s="68"/>
      <c r="L17" s="99"/>
      <c r="M17" s="70"/>
    </row>
    <row r="18" spans="1:13" ht="16.5" customHeight="1">
      <c r="A18" s="181" t="s">
        <v>26</v>
      </c>
      <c r="B18" s="185" t="s">
        <v>149</v>
      </c>
      <c r="C18" s="25">
        <v>0</v>
      </c>
      <c r="D18" s="211" t="e">
        <f>#REF!+#REF!</f>
        <v>#REF!</v>
      </c>
      <c r="E18" s="75" t="e">
        <f>#REF!+#REF!</f>
        <v>#REF!</v>
      </c>
      <c r="F18" s="75" t="e">
        <f>#REF!+#REF!</f>
        <v>#REF!</v>
      </c>
      <c r="G18" s="75" t="e">
        <f>#REF!+#REF!</f>
        <v>#REF!</v>
      </c>
      <c r="H18" s="74" t="e">
        <f t="shared" si="0"/>
        <v>#REF!</v>
      </c>
      <c r="I18" s="25">
        <v>0</v>
      </c>
      <c r="J18" s="148" t="e">
        <f aca="true" t="shared" si="1" ref="J18:J55">IF(D18=0,"0",I18/D18)</f>
        <v>#REF!</v>
      </c>
      <c r="K18" s="70"/>
      <c r="L18" s="99"/>
      <c r="M18" s="70"/>
    </row>
    <row r="19" spans="1:13" ht="16.5" customHeight="1">
      <c r="A19" s="181"/>
      <c r="B19" s="185" t="s">
        <v>150</v>
      </c>
      <c r="C19" s="25">
        <v>0</v>
      </c>
      <c r="D19" s="211" t="e">
        <f>#REF!+#REF!</f>
        <v>#REF!</v>
      </c>
      <c r="E19" s="75" t="e">
        <f>#REF!+#REF!</f>
        <v>#REF!</v>
      </c>
      <c r="F19" s="75" t="e">
        <f>#REF!+#REF!</f>
        <v>#REF!</v>
      </c>
      <c r="G19" s="75" t="e">
        <f>#REF!+#REF!</f>
        <v>#REF!</v>
      </c>
      <c r="H19" s="74" t="e">
        <f t="shared" si="0"/>
        <v>#REF!</v>
      </c>
      <c r="I19" s="25">
        <v>0</v>
      </c>
      <c r="J19" s="148" t="e">
        <f t="shared" si="1"/>
        <v>#REF!</v>
      </c>
      <c r="K19" s="70"/>
      <c r="L19" s="99"/>
      <c r="M19" s="70"/>
    </row>
    <row r="20" spans="1:13" ht="16.5" customHeight="1">
      <c r="A20" s="181"/>
      <c r="B20" s="185" t="s">
        <v>151</v>
      </c>
      <c r="C20" s="25">
        <v>0</v>
      </c>
      <c r="D20" s="211" t="e">
        <f>#REF!+#REF!</f>
        <v>#REF!</v>
      </c>
      <c r="E20" s="75" t="e">
        <f>#REF!+#REF!</f>
        <v>#REF!</v>
      </c>
      <c r="F20" s="75" t="e">
        <f>#REF!+#REF!</f>
        <v>#REF!</v>
      </c>
      <c r="G20" s="75" t="e">
        <f>#REF!+#REF!</f>
        <v>#REF!</v>
      </c>
      <c r="H20" s="74" t="e">
        <f t="shared" si="0"/>
        <v>#REF!</v>
      </c>
      <c r="I20" s="25">
        <v>0</v>
      </c>
      <c r="J20" s="148" t="e">
        <f t="shared" si="1"/>
        <v>#REF!</v>
      </c>
      <c r="K20" s="70"/>
      <c r="L20" s="99"/>
      <c r="M20" s="70"/>
    </row>
    <row r="21" spans="1:13" ht="16.5" customHeight="1">
      <c r="A21" s="181"/>
      <c r="B21" s="185" t="s">
        <v>152</v>
      </c>
      <c r="C21" s="25">
        <v>0</v>
      </c>
      <c r="D21" s="211" t="e">
        <f>#REF!+#REF!</f>
        <v>#REF!</v>
      </c>
      <c r="E21" s="75" t="e">
        <f>#REF!+#REF!</f>
        <v>#REF!</v>
      </c>
      <c r="F21" s="75" t="e">
        <f>#REF!+#REF!</f>
        <v>#REF!</v>
      </c>
      <c r="G21" s="75" t="e">
        <f>#REF!+#REF!</f>
        <v>#REF!</v>
      </c>
      <c r="H21" s="74" t="e">
        <f t="shared" si="0"/>
        <v>#REF!</v>
      </c>
      <c r="I21" s="25">
        <v>0</v>
      </c>
      <c r="J21" s="148" t="e">
        <f t="shared" si="1"/>
        <v>#REF!</v>
      </c>
      <c r="K21" s="70"/>
      <c r="L21" s="99"/>
      <c r="M21" s="70"/>
    </row>
    <row r="22" spans="1:13" ht="16.5" customHeight="1">
      <c r="A22" s="181"/>
      <c r="B22" s="185" t="s">
        <v>153</v>
      </c>
      <c r="C22" s="25">
        <v>0</v>
      </c>
      <c r="D22" s="211" t="e">
        <f>#REF!+#REF!</f>
        <v>#REF!</v>
      </c>
      <c r="E22" s="75" t="e">
        <f>#REF!+#REF!</f>
        <v>#REF!</v>
      </c>
      <c r="F22" s="75" t="e">
        <f>#REF!+#REF!</f>
        <v>#REF!</v>
      </c>
      <c r="G22" s="75" t="e">
        <f>#REF!+#REF!</f>
        <v>#REF!</v>
      </c>
      <c r="H22" s="74" t="e">
        <f t="shared" si="0"/>
        <v>#REF!</v>
      </c>
      <c r="I22" s="25">
        <v>0</v>
      </c>
      <c r="J22" s="148" t="e">
        <f t="shared" si="1"/>
        <v>#REF!</v>
      </c>
      <c r="K22" s="70"/>
      <c r="L22" s="99"/>
      <c r="M22" s="70"/>
    </row>
    <row r="23" spans="1:13" ht="16.5" customHeight="1">
      <c r="A23" s="181"/>
      <c r="B23" s="185" t="s">
        <v>154</v>
      </c>
      <c r="C23" s="25">
        <v>0</v>
      </c>
      <c r="D23" s="211" t="e">
        <f>#REF!+#REF!</f>
        <v>#REF!</v>
      </c>
      <c r="E23" s="75" t="e">
        <f>#REF!+#REF!</f>
        <v>#REF!</v>
      </c>
      <c r="F23" s="75" t="e">
        <f>#REF!+#REF!</f>
        <v>#REF!</v>
      </c>
      <c r="G23" s="75" t="e">
        <f>#REF!+#REF!</f>
        <v>#REF!</v>
      </c>
      <c r="H23" s="74" t="e">
        <f t="shared" si="0"/>
        <v>#REF!</v>
      </c>
      <c r="I23" s="25">
        <v>0</v>
      </c>
      <c r="J23" s="148" t="e">
        <f t="shared" si="1"/>
        <v>#REF!</v>
      </c>
      <c r="K23" s="70"/>
      <c r="L23" s="99"/>
      <c r="M23" s="70"/>
    </row>
    <row r="24" spans="1:13" ht="16.5" customHeight="1">
      <c r="A24" s="181"/>
      <c r="B24" s="185" t="s">
        <v>155</v>
      </c>
      <c r="C24" s="25">
        <v>0</v>
      </c>
      <c r="D24" s="211" t="e">
        <f>#REF!+#REF!</f>
        <v>#REF!</v>
      </c>
      <c r="E24" s="75" t="e">
        <f>#REF!+#REF!</f>
        <v>#REF!</v>
      </c>
      <c r="F24" s="75" t="e">
        <f>#REF!+#REF!</f>
        <v>#REF!</v>
      </c>
      <c r="G24" s="75" t="e">
        <f>#REF!+#REF!</f>
        <v>#REF!</v>
      </c>
      <c r="H24" s="74" t="e">
        <f t="shared" si="0"/>
        <v>#REF!</v>
      </c>
      <c r="I24" s="25">
        <v>0</v>
      </c>
      <c r="J24" s="148" t="e">
        <f t="shared" si="1"/>
        <v>#REF!</v>
      </c>
      <c r="K24" s="70"/>
      <c r="L24" s="99"/>
      <c r="M24" s="70"/>
    </row>
    <row r="25" spans="1:13" ht="16.5" customHeight="1">
      <c r="A25" s="181"/>
      <c r="B25" s="185" t="s">
        <v>156</v>
      </c>
      <c r="C25" s="25">
        <v>0</v>
      </c>
      <c r="D25" s="211" t="e">
        <f>#REF!+#REF!</f>
        <v>#REF!</v>
      </c>
      <c r="E25" s="75" t="e">
        <f>#REF!+#REF!</f>
        <v>#REF!</v>
      </c>
      <c r="F25" s="75" t="e">
        <f>#REF!+#REF!</f>
        <v>#REF!</v>
      </c>
      <c r="G25" s="75" t="e">
        <f>#REF!+#REF!</f>
        <v>#REF!</v>
      </c>
      <c r="H25" s="74" t="e">
        <f t="shared" si="0"/>
        <v>#REF!</v>
      </c>
      <c r="I25" s="25">
        <v>0</v>
      </c>
      <c r="J25" s="148" t="e">
        <f t="shared" si="1"/>
        <v>#REF!</v>
      </c>
      <c r="K25" s="70"/>
      <c r="L25" s="99"/>
      <c r="M25" s="70"/>
    </row>
    <row r="26" spans="1:13" ht="16.5" customHeight="1">
      <c r="A26" s="181"/>
      <c r="B26" s="185" t="s">
        <v>157</v>
      </c>
      <c r="C26" s="25">
        <v>94</v>
      </c>
      <c r="D26" s="211" t="e">
        <f>#REF!+#REF!</f>
        <v>#REF!</v>
      </c>
      <c r="E26" s="75" t="e">
        <f>#REF!+#REF!</f>
        <v>#REF!</v>
      </c>
      <c r="F26" s="75" t="e">
        <f>#REF!+#REF!</f>
        <v>#REF!</v>
      </c>
      <c r="G26" s="75" t="e">
        <f>#REF!+#REF!</f>
        <v>#REF!</v>
      </c>
      <c r="H26" s="74" t="e">
        <f t="shared" si="0"/>
        <v>#REF!</v>
      </c>
      <c r="I26" s="25">
        <v>86</v>
      </c>
      <c r="J26" s="148" t="e">
        <f t="shared" si="1"/>
        <v>#REF!</v>
      </c>
      <c r="K26" s="70"/>
      <c r="L26" s="99"/>
      <c r="M26" s="70"/>
    </row>
    <row r="27" spans="1:13" ht="16.5" customHeight="1">
      <c r="A27" s="181"/>
      <c r="B27" s="185" t="s">
        <v>158</v>
      </c>
      <c r="C27" s="25">
        <v>0</v>
      </c>
      <c r="D27" s="211" t="e">
        <f>#REF!+#REF!</f>
        <v>#REF!</v>
      </c>
      <c r="E27" s="75" t="e">
        <f>#REF!+#REF!</f>
        <v>#REF!</v>
      </c>
      <c r="F27" s="75" t="e">
        <f>#REF!+#REF!</f>
        <v>#REF!</v>
      </c>
      <c r="G27" s="75" t="e">
        <f>#REF!+#REF!</f>
        <v>#REF!</v>
      </c>
      <c r="H27" s="74" t="e">
        <f t="shared" si="0"/>
        <v>#REF!</v>
      </c>
      <c r="I27" s="25">
        <v>0</v>
      </c>
      <c r="J27" s="148" t="e">
        <f t="shared" si="1"/>
        <v>#REF!</v>
      </c>
      <c r="K27" s="70"/>
      <c r="L27" s="99"/>
      <c r="M27" s="70"/>
    </row>
    <row r="28" spans="1:13" ht="16.5" customHeight="1">
      <c r="A28" s="181"/>
      <c r="B28" s="182" t="s">
        <v>159</v>
      </c>
      <c r="C28" s="27">
        <v>0</v>
      </c>
      <c r="D28" s="211" t="e">
        <f>#REF!+#REF!</f>
        <v>#REF!</v>
      </c>
      <c r="E28" s="75" t="e">
        <f>#REF!+#REF!</f>
        <v>#REF!</v>
      </c>
      <c r="F28" s="75" t="e">
        <f>#REF!+#REF!</f>
        <v>#REF!</v>
      </c>
      <c r="G28" s="75" t="e">
        <f>#REF!+#REF!</f>
        <v>#REF!</v>
      </c>
      <c r="H28" s="74" t="e">
        <f t="shared" si="0"/>
        <v>#REF!</v>
      </c>
      <c r="I28" s="27">
        <v>0</v>
      </c>
      <c r="J28" s="148" t="e">
        <f t="shared" si="1"/>
        <v>#REF!</v>
      </c>
      <c r="K28" s="69"/>
      <c r="L28" s="99"/>
      <c r="M28" s="70"/>
    </row>
    <row r="29" spans="1:13" ht="16.5" customHeight="1">
      <c r="A29" s="183"/>
      <c r="B29" s="174" t="s">
        <v>144</v>
      </c>
      <c r="C29" s="45">
        <f>SUM(C17:C28)</f>
        <v>94</v>
      </c>
      <c r="D29" s="36" t="e">
        <f>SUM(D17:D28)</f>
        <v>#REF!</v>
      </c>
      <c r="E29" s="36" t="e">
        <f>SUM(E17:E28)</f>
        <v>#REF!</v>
      </c>
      <c r="F29" s="36" t="e">
        <f>SUM(F17:F28)</f>
        <v>#REF!</v>
      </c>
      <c r="G29" s="36" t="e">
        <f>SUM(G17:G28)</f>
        <v>#REF!</v>
      </c>
      <c r="H29" s="74" t="e">
        <f t="shared" si="0"/>
        <v>#REF!</v>
      </c>
      <c r="I29" s="45">
        <f>SUM(I17:I28)</f>
        <v>86</v>
      </c>
      <c r="J29" s="36" t="e">
        <f>I29/D29</f>
        <v>#REF!</v>
      </c>
      <c r="K29" s="177"/>
      <c r="L29" s="101">
        <f>SUM(L17:L28)</f>
        <v>0</v>
      </c>
      <c r="M29" s="178">
        <f>SUM(M17:M28)</f>
        <v>0</v>
      </c>
    </row>
    <row r="30" spans="1:13" ht="16.5" customHeight="1">
      <c r="A30" s="186"/>
      <c r="B30" s="180" t="s">
        <v>160</v>
      </c>
      <c r="C30" s="22">
        <v>0</v>
      </c>
      <c r="D30" s="211" t="e">
        <f>#REF!+#REF!</f>
        <v>#REF!</v>
      </c>
      <c r="E30" s="75" t="e">
        <f>#REF!+#REF!</f>
        <v>#REF!</v>
      </c>
      <c r="F30" s="75" t="e">
        <f>#REF!+#REF!</f>
        <v>#REF!</v>
      </c>
      <c r="G30" s="75" t="e">
        <f>#REF!+#REF!</f>
        <v>#REF!</v>
      </c>
      <c r="H30" s="74" t="e">
        <f t="shared" si="0"/>
        <v>#REF!</v>
      </c>
      <c r="I30" s="22">
        <v>0</v>
      </c>
      <c r="J30" s="148" t="e">
        <f t="shared" si="1"/>
        <v>#REF!</v>
      </c>
      <c r="K30" s="68"/>
      <c r="L30" s="99"/>
      <c r="M30" s="70"/>
    </row>
    <row r="31" spans="1:13" ht="16.5" customHeight="1">
      <c r="A31" s="187" t="s">
        <v>31</v>
      </c>
      <c r="B31" s="185" t="s">
        <v>161</v>
      </c>
      <c r="C31" s="25">
        <v>0</v>
      </c>
      <c r="D31" s="211" t="e">
        <f>#REF!+#REF!</f>
        <v>#REF!</v>
      </c>
      <c r="E31" s="75" t="e">
        <f>#REF!+#REF!</f>
        <v>#REF!</v>
      </c>
      <c r="F31" s="75" t="e">
        <f>#REF!+#REF!</f>
        <v>#REF!</v>
      </c>
      <c r="G31" s="75" t="e">
        <f>#REF!+#REF!</f>
        <v>#REF!</v>
      </c>
      <c r="H31" s="74" t="e">
        <f t="shared" si="0"/>
        <v>#REF!</v>
      </c>
      <c r="I31" s="25">
        <v>0</v>
      </c>
      <c r="J31" s="148" t="e">
        <f t="shared" si="1"/>
        <v>#REF!</v>
      </c>
      <c r="K31" s="70"/>
      <c r="L31" s="99"/>
      <c r="M31" s="70"/>
    </row>
    <row r="32" spans="1:13" ht="16.5" customHeight="1">
      <c r="A32" s="181" t="s">
        <v>32</v>
      </c>
      <c r="B32" s="185" t="s">
        <v>162</v>
      </c>
      <c r="C32" s="25">
        <v>0</v>
      </c>
      <c r="D32" s="211" t="e">
        <f>#REF!+#REF!</f>
        <v>#REF!</v>
      </c>
      <c r="E32" s="75" t="e">
        <f>#REF!+#REF!</f>
        <v>#REF!</v>
      </c>
      <c r="F32" s="75" t="e">
        <f>#REF!+#REF!</f>
        <v>#REF!</v>
      </c>
      <c r="G32" s="75" t="e">
        <f>#REF!+#REF!</f>
        <v>#REF!</v>
      </c>
      <c r="H32" s="74" t="e">
        <f t="shared" si="0"/>
        <v>#REF!</v>
      </c>
      <c r="I32" s="25">
        <v>0</v>
      </c>
      <c r="J32" s="148" t="e">
        <f t="shared" si="1"/>
        <v>#REF!</v>
      </c>
      <c r="K32" s="70"/>
      <c r="L32" s="99"/>
      <c r="M32" s="70"/>
    </row>
    <row r="33" spans="1:13" ht="16.5" customHeight="1">
      <c r="A33" s="181"/>
      <c r="B33" s="182" t="s">
        <v>163</v>
      </c>
      <c r="C33" s="27">
        <v>0</v>
      </c>
      <c r="D33" s="211" t="e">
        <f>#REF!+#REF!</f>
        <v>#REF!</v>
      </c>
      <c r="E33" s="75" t="e">
        <f>#REF!+#REF!</f>
        <v>#REF!</v>
      </c>
      <c r="F33" s="75" t="e">
        <f>#REF!+#REF!</f>
        <v>#REF!</v>
      </c>
      <c r="G33" s="75" t="e">
        <f>#REF!+#REF!</f>
        <v>#REF!</v>
      </c>
      <c r="H33" s="74" t="e">
        <f t="shared" si="0"/>
        <v>#REF!</v>
      </c>
      <c r="I33" s="27">
        <v>0</v>
      </c>
      <c r="J33" s="148" t="e">
        <f t="shared" si="1"/>
        <v>#REF!</v>
      </c>
      <c r="K33" s="69"/>
      <c r="L33" s="99"/>
      <c r="M33" s="70"/>
    </row>
    <row r="34" spans="1:13" ht="16.5" customHeight="1">
      <c r="A34" s="183"/>
      <c r="B34" s="174" t="s">
        <v>144</v>
      </c>
      <c r="C34" s="45">
        <f>SUM(C30:C33)</f>
        <v>0</v>
      </c>
      <c r="D34" s="36" t="e">
        <f>SUM(D30:D33)</f>
        <v>#REF!</v>
      </c>
      <c r="E34" s="36" t="e">
        <f>SUM(E30:E33)</f>
        <v>#REF!</v>
      </c>
      <c r="F34" s="36" t="e">
        <f>SUM(F30:F33)</f>
        <v>#REF!</v>
      </c>
      <c r="G34" s="36" t="e">
        <f>SUM(G30:G33)</f>
        <v>#REF!</v>
      </c>
      <c r="H34" s="74" t="e">
        <f t="shared" si="0"/>
        <v>#REF!</v>
      </c>
      <c r="I34" s="45">
        <f>SUM(I30:I33)</f>
        <v>0</v>
      </c>
      <c r="J34" s="36" t="e">
        <f t="shared" si="1"/>
        <v>#REF!</v>
      </c>
      <c r="K34" s="177"/>
      <c r="L34" s="101">
        <f>SUM(L30:L33)</f>
        <v>0</v>
      </c>
      <c r="M34" s="175">
        <f>SUM(M30:M33)</f>
        <v>0</v>
      </c>
    </row>
    <row r="35" spans="1:13" ht="16.5" customHeight="1">
      <c r="A35" s="186"/>
      <c r="B35" s="180" t="s">
        <v>164</v>
      </c>
      <c r="C35" s="22">
        <v>0</v>
      </c>
      <c r="D35" s="211" t="e">
        <f>#REF!+#REF!</f>
        <v>#REF!</v>
      </c>
      <c r="E35" s="75" t="e">
        <f>#REF!+#REF!</f>
        <v>#REF!</v>
      </c>
      <c r="F35" s="75" t="e">
        <f>#REF!+#REF!</f>
        <v>#REF!</v>
      </c>
      <c r="G35" s="75" t="e">
        <f>#REF!+#REF!</f>
        <v>#REF!</v>
      </c>
      <c r="H35" s="74" t="e">
        <f t="shared" si="0"/>
        <v>#REF!</v>
      </c>
      <c r="I35" s="22">
        <v>0</v>
      </c>
      <c r="J35" s="148" t="e">
        <f t="shared" si="1"/>
        <v>#REF!</v>
      </c>
      <c r="K35" s="68"/>
      <c r="L35" s="99"/>
      <c r="M35" s="70"/>
    </row>
    <row r="36" spans="1:13" ht="16.5" customHeight="1">
      <c r="A36" s="187" t="s">
        <v>31</v>
      </c>
      <c r="B36" s="188" t="s">
        <v>165</v>
      </c>
      <c r="C36" s="25">
        <v>0</v>
      </c>
      <c r="D36" s="211" t="e">
        <f>#REF!+#REF!</f>
        <v>#REF!</v>
      </c>
      <c r="E36" s="75" t="e">
        <f>#REF!+#REF!</f>
        <v>#REF!</v>
      </c>
      <c r="F36" s="75" t="e">
        <f>#REF!+#REF!</f>
        <v>#REF!</v>
      </c>
      <c r="G36" s="75" t="e">
        <f>#REF!+#REF!</f>
        <v>#REF!</v>
      </c>
      <c r="H36" s="74" t="e">
        <f t="shared" si="0"/>
        <v>#REF!</v>
      </c>
      <c r="I36" s="25">
        <v>0</v>
      </c>
      <c r="J36" s="148" t="e">
        <f t="shared" si="1"/>
        <v>#REF!</v>
      </c>
      <c r="K36" s="70"/>
      <c r="L36" s="99"/>
      <c r="M36" s="70"/>
    </row>
    <row r="37" spans="1:13" ht="16.5" customHeight="1">
      <c r="A37" s="181" t="s">
        <v>36</v>
      </c>
      <c r="B37" s="185" t="s">
        <v>166</v>
      </c>
      <c r="C37" s="25">
        <v>0</v>
      </c>
      <c r="D37" s="211" t="e">
        <f>#REF!+#REF!</f>
        <v>#REF!</v>
      </c>
      <c r="E37" s="75" t="e">
        <f>#REF!+#REF!</f>
        <v>#REF!</v>
      </c>
      <c r="F37" s="75" t="e">
        <f>#REF!+#REF!</f>
        <v>#REF!</v>
      </c>
      <c r="G37" s="75" t="e">
        <f>#REF!+#REF!</f>
        <v>#REF!</v>
      </c>
      <c r="H37" s="74" t="e">
        <f t="shared" si="0"/>
        <v>#REF!</v>
      </c>
      <c r="I37" s="25">
        <v>0</v>
      </c>
      <c r="J37" s="148" t="e">
        <f t="shared" si="1"/>
        <v>#REF!</v>
      </c>
      <c r="K37" s="70"/>
      <c r="L37" s="99"/>
      <c r="M37" s="70"/>
    </row>
    <row r="38" spans="1:13" ht="16.5" customHeight="1">
      <c r="A38" s="181"/>
      <c r="B38" s="185" t="s">
        <v>167</v>
      </c>
      <c r="C38" s="25">
        <v>0</v>
      </c>
      <c r="D38" s="211" t="e">
        <f>#REF!+#REF!</f>
        <v>#REF!</v>
      </c>
      <c r="E38" s="75" t="e">
        <f>#REF!+#REF!</f>
        <v>#REF!</v>
      </c>
      <c r="F38" s="75" t="e">
        <f>#REF!+#REF!</f>
        <v>#REF!</v>
      </c>
      <c r="G38" s="75" t="e">
        <f>#REF!+#REF!</f>
        <v>#REF!</v>
      </c>
      <c r="H38" s="74" t="e">
        <f t="shared" si="0"/>
        <v>#REF!</v>
      </c>
      <c r="I38" s="25">
        <v>0</v>
      </c>
      <c r="J38" s="148" t="e">
        <f t="shared" si="1"/>
        <v>#REF!</v>
      </c>
      <c r="K38" s="70"/>
      <c r="L38" s="99"/>
      <c r="M38" s="70"/>
    </row>
    <row r="39" spans="1:13" ht="16.5" customHeight="1">
      <c r="A39" s="181"/>
      <c r="B39" s="185" t="s">
        <v>168</v>
      </c>
      <c r="C39" s="25">
        <v>0</v>
      </c>
      <c r="D39" s="211" t="e">
        <f>#REF!+#REF!</f>
        <v>#REF!</v>
      </c>
      <c r="E39" s="75" t="e">
        <f>#REF!+#REF!</f>
        <v>#REF!</v>
      </c>
      <c r="F39" s="75" t="e">
        <f>#REF!+#REF!</f>
        <v>#REF!</v>
      </c>
      <c r="G39" s="75" t="e">
        <f>#REF!+#REF!</f>
        <v>#REF!</v>
      </c>
      <c r="H39" s="74" t="e">
        <f t="shared" si="0"/>
        <v>#REF!</v>
      </c>
      <c r="I39" s="25">
        <v>0</v>
      </c>
      <c r="J39" s="148" t="e">
        <f t="shared" si="1"/>
        <v>#REF!</v>
      </c>
      <c r="K39" s="70"/>
      <c r="L39" s="99"/>
      <c r="M39" s="70"/>
    </row>
    <row r="40" spans="1:13" ht="16.5" customHeight="1">
      <c r="A40" s="181"/>
      <c r="B40" s="185" t="s">
        <v>169</v>
      </c>
      <c r="C40" s="25">
        <v>0</v>
      </c>
      <c r="D40" s="211" t="e">
        <f>#REF!+#REF!</f>
        <v>#REF!</v>
      </c>
      <c r="E40" s="75" t="e">
        <f>#REF!+#REF!</f>
        <v>#REF!</v>
      </c>
      <c r="F40" s="75" t="e">
        <f>#REF!+#REF!</f>
        <v>#REF!</v>
      </c>
      <c r="G40" s="75" t="e">
        <f>#REF!+#REF!</f>
        <v>#REF!</v>
      </c>
      <c r="H40" s="74" t="e">
        <f t="shared" si="0"/>
        <v>#REF!</v>
      </c>
      <c r="I40" s="25">
        <v>0</v>
      </c>
      <c r="J40" s="148" t="e">
        <f t="shared" si="1"/>
        <v>#REF!</v>
      </c>
      <c r="K40" s="70"/>
      <c r="L40" s="99"/>
      <c r="M40" s="70"/>
    </row>
    <row r="41" spans="1:13" ht="16.5" customHeight="1">
      <c r="A41" s="181"/>
      <c r="B41" s="182" t="s">
        <v>170</v>
      </c>
      <c r="C41" s="27">
        <v>0</v>
      </c>
      <c r="D41" s="211" t="e">
        <f>#REF!+#REF!</f>
        <v>#REF!</v>
      </c>
      <c r="E41" s="75" t="e">
        <f>#REF!+#REF!</f>
        <v>#REF!</v>
      </c>
      <c r="F41" s="75" t="e">
        <f>#REF!+#REF!</f>
        <v>#REF!</v>
      </c>
      <c r="G41" s="75" t="e">
        <f>#REF!+#REF!</f>
        <v>#REF!</v>
      </c>
      <c r="H41" s="74" t="e">
        <f t="shared" si="0"/>
        <v>#REF!</v>
      </c>
      <c r="I41" s="27">
        <v>0</v>
      </c>
      <c r="J41" s="148" t="e">
        <f t="shared" si="1"/>
        <v>#REF!</v>
      </c>
      <c r="K41" s="69"/>
      <c r="L41" s="99"/>
      <c r="M41" s="70"/>
    </row>
    <row r="42" spans="1:13" ht="16.5" customHeight="1">
      <c r="A42" s="183"/>
      <c r="B42" s="174" t="s">
        <v>144</v>
      </c>
      <c r="C42" s="45">
        <f>SUM(C35:C41)</f>
        <v>0</v>
      </c>
      <c r="D42" s="36" t="e">
        <f>SUM(D35:D41)</f>
        <v>#REF!</v>
      </c>
      <c r="E42" s="36" t="e">
        <f>SUM(E35:E41)</f>
        <v>#REF!</v>
      </c>
      <c r="F42" s="36" t="e">
        <f>SUM(F35:F41)</f>
        <v>#REF!</v>
      </c>
      <c r="G42" s="36" t="e">
        <f>SUM(G35:G41)</f>
        <v>#REF!</v>
      </c>
      <c r="H42" s="74" t="e">
        <f t="shared" si="0"/>
        <v>#REF!</v>
      </c>
      <c r="I42" s="45">
        <f>SUM(I35:I41)</f>
        <v>0</v>
      </c>
      <c r="J42" s="36" t="e">
        <f t="shared" si="1"/>
        <v>#REF!</v>
      </c>
      <c r="K42" s="177"/>
      <c r="L42" s="101">
        <f>SUM(L35:L41)</f>
        <v>0</v>
      </c>
      <c r="M42" s="175">
        <f>SUM(M35:M41)</f>
        <v>0</v>
      </c>
    </row>
    <row r="43" spans="1:13" ht="16.5" customHeight="1">
      <c r="A43" s="186" t="s">
        <v>39</v>
      </c>
      <c r="B43" s="189" t="s">
        <v>171</v>
      </c>
      <c r="C43" s="190">
        <v>0</v>
      </c>
      <c r="D43" s="212" t="e">
        <f>#REF!+#REF!</f>
        <v>#REF!</v>
      </c>
      <c r="E43" s="191" t="e">
        <f>#REF!+#REF!</f>
        <v>#REF!</v>
      </c>
      <c r="F43" s="191" t="e">
        <f>#REF!+#REF!</f>
        <v>#REF!</v>
      </c>
      <c r="G43" s="191" t="e">
        <f>#REF!+#REF!</f>
        <v>#REF!</v>
      </c>
      <c r="H43" s="74" t="e">
        <f t="shared" si="0"/>
        <v>#REF!</v>
      </c>
      <c r="I43" s="190">
        <v>0</v>
      </c>
      <c r="J43" s="148" t="e">
        <f t="shared" si="1"/>
        <v>#REF!</v>
      </c>
      <c r="K43" s="98"/>
      <c r="L43" s="99"/>
      <c r="M43" s="70"/>
    </row>
    <row r="44" spans="1:13" ht="16.5" customHeight="1">
      <c r="A44" s="181"/>
      <c r="B44" s="192" t="s">
        <v>144</v>
      </c>
      <c r="C44" s="193">
        <f>SUM(C43:C43)</f>
        <v>0</v>
      </c>
      <c r="D44" s="194" t="e">
        <f>SUM(D43:D43)</f>
        <v>#REF!</v>
      </c>
      <c r="E44" s="194" t="e">
        <f>SUM(E43:E43)</f>
        <v>#REF!</v>
      </c>
      <c r="F44" s="194" t="e">
        <f>SUM(F43:F43)</f>
        <v>#REF!</v>
      </c>
      <c r="G44" s="194" t="e">
        <f>SUM(G43:G43)</f>
        <v>#REF!</v>
      </c>
      <c r="H44" s="74" t="e">
        <f t="shared" si="0"/>
        <v>#REF!</v>
      </c>
      <c r="I44" s="193">
        <f>SUM(I43:I43)</f>
        <v>0</v>
      </c>
      <c r="J44" s="36" t="e">
        <f t="shared" si="1"/>
        <v>#REF!</v>
      </c>
      <c r="K44" s="70"/>
      <c r="L44" s="195">
        <f>SUM(L43:L43)</f>
        <v>0</v>
      </c>
      <c r="M44" s="196">
        <f>SUM(M43:M43)</f>
        <v>0</v>
      </c>
    </row>
    <row r="45" spans="1:13" ht="16.5" customHeight="1">
      <c r="A45" s="184" t="s">
        <v>42</v>
      </c>
      <c r="B45" s="180" t="s">
        <v>172</v>
      </c>
      <c r="C45" s="22">
        <v>4</v>
      </c>
      <c r="D45" s="211" t="e">
        <f>#REF!+#REF!</f>
        <v>#REF!</v>
      </c>
      <c r="E45" s="75" t="e">
        <f>#REF!+#REF!</f>
        <v>#REF!</v>
      </c>
      <c r="F45" s="75" t="e">
        <f>#REF!+#REF!</f>
        <v>#REF!</v>
      </c>
      <c r="G45" s="75" t="e">
        <f>#REF!+#REF!</f>
        <v>#REF!</v>
      </c>
      <c r="H45" s="74" t="e">
        <f t="shared" si="0"/>
        <v>#REF!</v>
      </c>
      <c r="I45" s="22">
        <v>12</v>
      </c>
      <c r="J45" s="148" t="e">
        <f t="shared" si="1"/>
        <v>#REF!</v>
      </c>
      <c r="K45" s="197"/>
      <c r="L45" s="99">
        <v>1</v>
      </c>
      <c r="M45" s="70"/>
    </row>
    <row r="46" spans="1:13" ht="16.5" customHeight="1">
      <c r="A46" s="181" t="s">
        <v>43</v>
      </c>
      <c r="B46" s="185" t="s">
        <v>173</v>
      </c>
      <c r="C46" s="22">
        <v>0</v>
      </c>
      <c r="D46" s="211" t="e">
        <f>#REF!+#REF!</f>
        <v>#REF!</v>
      </c>
      <c r="E46" s="75" t="e">
        <f>#REF!+#REF!</f>
        <v>#REF!</v>
      </c>
      <c r="F46" s="75" t="e">
        <f>#REF!+#REF!</f>
        <v>#REF!</v>
      </c>
      <c r="G46" s="75" t="e">
        <f>#REF!+#REF!</f>
        <v>#REF!</v>
      </c>
      <c r="H46" s="74" t="e">
        <f t="shared" si="0"/>
        <v>#REF!</v>
      </c>
      <c r="I46" s="25">
        <v>0</v>
      </c>
      <c r="J46" s="148" t="e">
        <f t="shared" si="1"/>
        <v>#REF!</v>
      </c>
      <c r="K46" s="198"/>
      <c r="L46" s="99"/>
      <c r="M46" s="70"/>
    </row>
    <row r="47" spans="1:13" ht="16.5" customHeight="1">
      <c r="A47" s="181"/>
      <c r="B47" s="185" t="s">
        <v>174</v>
      </c>
      <c r="C47" s="22">
        <v>0</v>
      </c>
      <c r="D47" s="211" t="e">
        <f>#REF!+#REF!</f>
        <v>#REF!</v>
      </c>
      <c r="E47" s="75" t="e">
        <f>#REF!+#REF!</f>
        <v>#REF!</v>
      </c>
      <c r="F47" s="75" t="e">
        <f>#REF!+#REF!</f>
        <v>#REF!</v>
      </c>
      <c r="G47" s="75" t="e">
        <f>#REF!+#REF!</f>
        <v>#REF!</v>
      </c>
      <c r="H47" s="74" t="e">
        <f t="shared" si="0"/>
        <v>#REF!</v>
      </c>
      <c r="I47" s="25">
        <v>0</v>
      </c>
      <c r="J47" s="148" t="e">
        <f t="shared" si="1"/>
        <v>#REF!</v>
      </c>
      <c r="K47" s="198"/>
      <c r="L47" s="99"/>
      <c r="M47" s="70"/>
    </row>
    <row r="48" spans="1:13" ht="16.5" customHeight="1">
      <c r="A48" s="181"/>
      <c r="B48" s="180" t="s">
        <v>175</v>
      </c>
      <c r="C48" s="22">
        <v>0</v>
      </c>
      <c r="D48" s="211" t="e">
        <f>#REF!+#REF!</f>
        <v>#REF!</v>
      </c>
      <c r="E48" s="75" t="e">
        <f>#REF!+#REF!</f>
        <v>#REF!</v>
      </c>
      <c r="F48" s="75" t="e">
        <f>#REF!+#REF!</f>
        <v>#REF!</v>
      </c>
      <c r="G48" s="75" t="e">
        <f>#REF!+#REF!</f>
        <v>#REF!</v>
      </c>
      <c r="H48" s="74" t="e">
        <f t="shared" si="0"/>
        <v>#REF!</v>
      </c>
      <c r="I48" s="22">
        <v>0</v>
      </c>
      <c r="J48" s="148" t="e">
        <f t="shared" si="1"/>
        <v>#REF!</v>
      </c>
      <c r="K48" s="198"/>
      <c r="L48" s="99"/>
      <c r="M48" s="70"/>
    </row>
    <row r="49" spans="1:13" ht="16.5" customHeight="1">
      <c r="A49" s="181"/>
      <c r="B49" s="182" t="s">
        <v>176</v>
      </c>
      <c r="C49" s="22">
        <v>0</v>
      </c>
      <c r="D49" s="211" t="e">
        <f>#REF!+#REF!</f>
        <v>#REF!</v>
      </c>
      <c r="E49" s="75" t="e">
        <f>#REF!+#REF!</f>
        <v>#REF!</v>
      </c>
      <c r="F49" s="75" t="e">
        <f>#REF!+#REF!</f>
        <v>#REF!</v>
      </c>
      <c r="G49" s="75" t="e">
        <f>#REF!+#REF!</f>
        <v>#REF!</v>
      </c>
      <c r="H49" s="74" t="e">
        <f t="shared" si="0"/>
        <v>#REF!</v>
      </c>
      <c r="I49" s="27">
        <v>0</v>
      </c>
      <c r="J49" s="148" t="e">
        <f t="shared" si="1"/>
        <v>#REF!</v>
      </c>
      <c r="K49" s="198"/>
      <c r="L49" s="99"/>
      <c r="M49" s="70"/>
    </row>
    <row r="50" spans="1:13" ht="16.5" customHeight="1">
      <c r="A50" s="181"/>
      <c r="B50" s="182" t="s">
        <v>177</v>
      </c>
      <c r="C50" s="22">
        <v>3</v>
      </c>
      <c r="D50" s="211" t="e">
        <f>#REF!+#REF!</f>
        <v>#REF!</v>
      </c>
      <c r="E50" s="75" t="e">
        <f>#REF!+#REF!</f>
        <v>#REF!</v>
      </c>
      <c r="F50" s="75" t="e">
        <f>#REF!+#REF!</f>
        <v>#REF!</v>
      </c>
      <c r="G50" s="75" t="e">
        <f>#REF!+#REF!</f>
        <v>#REF!</v>
      </c>
      <c r="H50" s="74" t="e">
        <f t="shared" si="0"/>
        <v>#REF!</v>
      </c>
      <c r="I50" s="27">
        <v>13</v>
      </c>
      <c r="J50" s="148" t="e">
        <f t="shared" si="1"/>
        <v>#REF!</v>
      </c>
      <c r="K50" s="199"/>
      <c r="L50" s="99">
        <v>1</v>
      </c>
      <c r="M50" s="70"/>
    </row>
    <row r="51" spans="1:13" ht="16.5" customHeight="1">
      <c r="A51" s="183"/>
      <c r="B51" s="174" t="s">
        <v>144</v>
      </c>
      <c r="C51" s="45">
        <f>SUM(C45:C50)</f>
        <v>7</v>
      </c>
      <c r="D51" s="36" t="e">
        <f>SUM(D45:D50)</f>
        <v>#REF!</v>
      </c>
      <c r="E51" s="36" t="e">
        <f>SUM(E45:E50)</f>
        <v>#REF!</v>
      </c>
      <c r="F51" s="36" t="e">
        <f>SUM(F45:F50)</f>
        <v>#REF!</v>
      </c>
      <c r="G51" s="36" t="e">
        <f>SUM(G45:G50)</f>
        <v>#REF!</v>
      </c>
      <c r="H51" s="74" t="e">
        <f t="shared" si="0"/>
        <v>#REF!</v>
      </c>
      <c r="I51" s="45">
        <f>SUM(I45:I50)</f>
        <v>25</v>
      </c>
      <c r="J51" s="36" t="e">
        <f t="shared" si="1"/>
        <v>#REF!</v>
      </c>
      <c r="K51" s="200"/>
      <c r="L51" s="101">
        <f>SUM(L45:L50)</f>
        <v>2</v>
      </c>
      <c r="M51" s="178">
        <f>SUM(M45:M50)</f>
        <v>0</v>
      </c>
    </row>
    <row r="52" spans="1:13" ht="16.5" customHeight="1">
      <c r="A52" s="184" t="s">
        <v>72</v>
      </c>
      <c r="B52" s="180" t="s">
        <v>178</v>
      </c>
      <c r="C52" s="22">
        <v>0</v>
      </c>
      <c r="D52" s="211" t="e">
        <f>#REF!+#REF!</f>
        <v>#REF!</v>
      </c>
      <c r="E52" s="75" t="e">
        <f>#REF!+#REF!</f>
        <v>#REF!</v>
      </c>
      <c r="F52" s="75" t="e">
        <f>#REF!+#REF!</f>
        <v>#REF!</v>
      </c>
      <c r="G52" s="75" t="e">
        <f>#REF!+#REF!</f>
        <v>#REF!</v>
      </c>
      <c r="H52" s="74" t="e">
        <f t="shared" si="0"/>
        <v>#REF!</v>
      </c>
      <c r="I52" s="22">
        <v>0</v>
      </c>
      <c r="J52" s="148" t="e">
        <f t="shared" si="1"/>
        <v>#REF!</v>
      </c>
      <c r="K52" s="197"/>
      <c r="L52" s="99"/>
      <c r="M52" s="70"/>
    </row>
    <row r="53" spans="1:13" ht="16.5" customHeight="1">
      <c r="A53" s="181" t="s">
        <v>46</v>
      </c>
      <c r="B53" s="185" t="s">
        <v>179</v>
      </c>
      <c r="C53" s="25">
        <v>0</v>
      </c>
      <c r="D53" s="211" t="e">
        <f>#REF!+#REF!</f>
        <v>#REF!</v>
      </c>
      <c r="E53" s="75" t="e">
        <f>#REF!+#REF!</f>
        <v>#REF!</v>
      </c>
      <c r="F53" s="75" t="e">
        <f>#REF!+#REF!</f>
        <v>#REF!</v>
      </c>
      <c r="G53" s="75" t="e">
        <f>#REF!+#REF!</f>
        <v>#REF!</v>
      </c>
      <c r="H53" s="74" t="e">
        <f t="shared" si="0"/>
        <v>#REF!</v>
      </c>
      <c r="I53" s="25">
        <v>0</v>
      </c>
      <c r="J53" s="148" t="e">
        <f t="shared" si="1"/>
        <v>#REF!</v>
      </c>
      <c r="K53" s="198"/>
      <c r="L53" s="99"/>
      <c r="M53" s="70"/>
    </row>
    <row r="54" spans="1:13" ht="16.5" customHeight="1">
      <c r="A54" s="181"/>
      <c r="B54" s="182" t="s">
        <v>180</v>
      </c>
      <c r="C54" s="27">
        <v>0</v>
      </c>
      <c r="D54" s="211" t="e">
        <f>#REF!+#REF!</f>
        <v>#REF!</v>
      </c>
      <c r="E54" s="75" t="e">
        <f>#REF!+#REF!</f>
        <v>#REF!</v>
      </c>
      <c r="F54" s="75" t="e">
        <f>#REF!+#REF!</f>
        <v>#REF!</v>
      </c>
      <c r="G54" s="75" t="e">
        <f>#REF!+#REF!</f>
        <v>#REF!</v>
      </c>
      <c r="H54" s="74" t="e">
        <f t="shared" si="0"/>
        <v>#REF!</v>
      </c>
      <c r="I54" s="27">
        <v>0</v>
      </c>
      <c r="J54" s="148" t="e">
        <f t="shared" si="1"/>
        <v>#REF!</v>
      </c>
      <c r="K54" s="199"/>
      <c r="L54" s="99"/>
      <c r="M54" s="70"/>
    </row>
    <row r="55" spans="1:13" ht="16.5" customHeight="1">
      <c r="A55" s="201"/>
      <c r="B55" s="30" t="s">
        <v>144</v>
      </c>
      <c r="C55" s="36">
        <f>SUM(C52:C54)</f>
        <v>0</v>
      </c>
      <c r="D55" s="37" t="e">
        <f>SUM(D52:D54)</f>
        <v>#REF!</v>
      </c>
      <c r="E55" s="37" t="e">
        <f>SUM(E52:E54)</f>
        <v>#REF!</v>
      </c>
      <c r="F55" s="37" t="e">
        <f>SUM(F52:F54)</f>
        <v>#REF!</v>
      </c>
      <c r="G55" s="37" t="e">
        <f>SUM(G52:G54)</f>
        <v>#REF!</v>
      </c>
      <c r="H55" s="74" t="e">
        <f t="shared" si="0"/>
        <v>#REF!</v>
      </c>
      <c r="I55" s="36">
        <f>SUM(I52:I54)</f>
        <v>0</v>
      </c>
      <c r="J55" s="36" t="e">
        <f t="shared" si="1"/>
        <v>#REF!</v>
      </c>
      <c r="K55" s="203"/>
      <c r="L55" s="101">
        <f>SUM(L52:L54)</f>
        <v>0</v>
      </c>
      <c r="M55" s="202">
        <f>SUM(M52:M54)</f>
        <v>0</v>
      </c>
    </row>
    <row r="56" spans="1:13" ht="16.5">
      <c r="A56" s="5"/>
      <c r="B56" s="5"/>
      <c r="C56" s="54"/>
      <c r="D56" s="54"/>
      <c r="E56" s="54"/>
      <c r="F56" s="54"/>
      <c r="G56" s="54"/>
      <c r="H56" s="204"/>
      <c r="I56" s="54"/>
      <c r="J56" s="54"/>
      <c r="K56" s="5"/>
      <c r="L56" s="4"/>
      <c r="M56" s="4"/>
    </row>
    <row r="57" spans="1:13" ht="16.5">
      <c r="A57" s="56"/>
      <c r="B57" s="56"/>
      <c r="C57" s="61"/>
      <c r="D57" s="61"/>
      <c r="E57" s="62"/>
      <c r="F57" s="62"/>
      <c r="G57" s="62"/>
      <c r="H57" s="150"/>
      <c r="I57" s="62"/>
      <c r="J57" s="62"/>
      <c r="K57" s="56"/>
      <c r="L57" s="56"/>
      <c r="M57" s="56"/>
    </row>
    <row r="58" spans="1:13" ht="16.5">
      <c r="A58" s="381" t="s">
        <v>7</v>
      </c>
      <c r="B58" s="381"/>
      <c r="C58" s="381"/>
      <c r="D58" s="208"/>
      <c r="E58" s="205"/>
      <c r="F58" s="205"/>
      <c r="G58" s="205"/>
      <c r="H58" s="206"/>
      <c r="I58" s="205"/>
      <c r="J58" s="205"/>
      <c r="K58" s="207"/>
      <c r="L58" s="207"/>
      <c r="M58" s="207"/>
    </row>
    <row r="59" spans="1:13" ht="16.5">
      <c r="A59" s="56"/>
      <c r="B59" s="56"/>
      <c r="C59" s="61"/>
      <c r="D59" s="61"/>
      <c r="E59" s="62"/>
      <c r="F59" s="62"/>
      <c r="G59" s="62"/>
      <c r="H59" s="150"/>
      <c r="I59" s="62"/>
      <c r="J59" s="62"/>
      <c r="K59" s="56"/>
      <c r="L59" s="56"/>
      <c r="M59" s="56"/>
    </row>
  </sheetData>
  <sheetProtection/>
  <mergeCells count="4">
    <mergeCell ref="D2:D3"/>
    <mergeCell ref="E2:H2"/>
    <mergeCell ref="I2:I3"/>
    <mergeCell ref="A58:C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2015-03-22T09:31:22Z</cp:lastPrinted>
  <dcterms:created xsi:type="dcterms:W3CDTF">2013-08-28T08:06:32Z</dcterms:created>
  <dcterms:modified xsi:type="dcterms:W3CDTF">2015-11-24T05:58:57Z</dcterms:modified>
  <cp:category/>
  <cp:version/>
  <cp:contentType/>
  <cp:contentStatus/>
</cp:coreProperties>
</file>