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733" activeTab="0"/>
  </bookViews>
  <sheets>
    <sheet name="102全學年大學部" sheetId="1" r:id="rId1"/>
    <sheet name="102全學年碩士班" sheetId="2" r:id="rId2"/>
    <sheet name="102全學年博士班" sheetId="3" r:id="rId3"/>
    <sheet name="102全學年碩專班" sheetId="4" r:id="rId4"/>
  </sheets>
  <definedNames>
    <definedName name="_xlnm.Print_Titles" localSheetId="0">'102全學年大學部'!$2:$3</definedName>
    <definedName name="_xlnm.Print_Titles" localSheetId="2">'102全學年博士班'!$2:$3</definedName>
  </definedNames>
  <calcPr fullCalcOnLoad="1"/>
</workbook>
</file>

<file path=xl/sharedStrings.xml><?xml version="1.0" encoding="utf-8"?>
<sst xmlns="http://schemas.openxmlformats.org/spreadsheetml/2006/main" count="320" uniqueCount="249">
  <si>
    <t>院別</t>
  </si>
  <si>
    <t>開課單位</t>
  </si>
  <si>
    <t>備    註</t>
  </si>
  <si>
    <t>必修</t>
  </si>
  <si>
    <t>選修</t>
  </si>
  <si>
    <t>校合計</t>
  </si>
  <si>
    <t>C10</t>
  </si>
  <si>
    <t>C20</t>
  </si>
  <si>
    <t>C70</t>
  </si>
  <si>
    <t>C90</t>
  </si>
  <si>
    <t>C30</t>
  </si>
  <si>
    <t>C50</t>
  </si>
  <si>
    <t>C60</t>
  </si>
  <si>
    <t>C80</t>
  </si>
  <si>
    <t xml:space="preserve"> </t>
  </si>
  <si>
    <t>T類:課程組成C(台下指導)</t>
  </si>
  <si>
    <t>附件一</t>
  </si>
  <si>
    <t>文學院合計</t>
  </si>
  <si>
    <t>文學院</t>
  </si>
  <si>
    <t>管理學院</t>
  </si>
  <si>
    <t>管理學院合計</t>
  </si>
  <si>
    <t>農資學院</t>
  </si>
  <si>
    <t>農資院合計</t>
  </si>
  <si>
    <t>理學院</t>
  </si>
  <si>
    <t>理學院合計</t>
  </si>
  <si>
    <t>工學院</t>
  </si>
  <si>
    <t>法政學院</t>
  </si>
  <si>
    <t>工學院合計</t>
  </si>
  <si>
    <t>法政學院合計</t>
  </si>
  <si>
    <t>生科學院</t>
  </si>
  <si>
    <t>生科學院合計</t>
  </si>
  <si>
    <t>獸醫學院</t>
  </si>
  <si>
    <t>獸醫學院合計</t>
  </si>
  <si>
    <t>T類課程占開課數比例%</t>
  </si>
  <si>
    <t>開設科目數備註</t>
  </si>
  <si>
    <t>每科目平均選課人數(選課人數/總科目數)</t>
  </si>
  <si>
    <t>C10</t>
  </si>
  <si>
    <t>C95 語言中心</t>
  </si>
  <si>
    <t>C20</t>
  </si>
  <si>
    <t>C90</t>
  </si>
  <si>
    <t>D11 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</si>
  <si>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</si>
  <si>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</si>
  <si>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</si>
  <si>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</si>
  <si>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</si>
  <si>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</si>
  <si>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</si>
  <si>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</si>
  <si>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</si>
  <si>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</si>
  <si>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</si>
  <si>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</si>
  <si>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</si>
  <si>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</si>
  <si>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</si>
  <si>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</si>
  <si>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</si>
  <si>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</si>
  <si>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</si>
  <si>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</si>
  <si>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</si>
  <si>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D63 環工博</t>
  </si>
  <si>
    <t>D64 電機博</t>
  </si>
  <si>
    <t>D65 化工博</t>
  </si>
  <si>
    <t>D66 材料博</t>
  </si>
  <si>
    <t>D22 國政博</t>
  </si>
  <si>
    <t>D52 生命博</t>
  </si>
  <si>
    <t>D55 分生博</t>
  </si>
  <si>
    <t>D58 生化博</t>
  </si>
  <si>
    <t>D59 生醫博</t>
  </si>
  <si>
    <t>D38 獸醫博</t>
  </si>
  <si>
    <t>D46 微衛博</t>
  </si>
  <si>
    <t>文學院</t>
  </si>
  <si>
    <t>管理學院</t>
  </si>
  <si>
    <t>C50</t>
  </si>
  <si>
    <t>理學院</t>
  </si>
  <si>
    <t>工學院</t>
  </si>
  <si>
    <t>D62 土木博</t>
  </si>
  <si>
    <t>C70法政學院</t>
  </si>
  <si>
    <t>生科學院</t>
  </si>
  <si>
    <t>C10文學院</t>
  </si>
  <si>
    <t>C20管理學院</t>
  </si>
  <si>
    <t>C80生科院</t>
  </si>
  <si>
    <t>U11 中文系學士班</t>
  </si>
  <si>
    <t>U12 外文系學士班</t>
  </si>
  <si>
    <t>U13 歷史系學士班</t>
  </si>
  <si>
    <t>U21 財金系學士班</t>
  </si>
  <si>
    <t>U23 企管系學士班</t>
  </si>
  <si>
    <t>U28 會計系學士班</t>
  </si>
  <si>
    <t>U29 資管系學士班</t>
  </si>
  <si>
    <t>U44 行銷系學士班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</si>
  <si>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</si>
  <si>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</si>
  <si>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</si>
  <si>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</si>
  <si>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</si>
  <si>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</si>
  <si>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</si>
  <si>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</si>
  <si>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</si>
  <si>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</si>
  <si>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</si>
  <si>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</si>
  <si>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</si>
  <si>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</si>
  <si>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U51 化學系學士班</t>
  </si>
  <si>
    <t>U53 應數系學士班</t>
  </si>
  <si>
    <t>U54 物理系學士班</t>
  </si>
  <si>
    <t>U56 資工系學士班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</si>
  <si>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</si>
  <si>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</si>
  <si>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</si>
  <si>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</si>
  <si>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</si>
  <si>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</si>
  <si>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U24 法律系學士班</t>
  </si>
  <si>
    <t>U52 生科系學士班</t>
  </si>
  <si>
    <t>U38 獸醫系學士班</t>
  </si>
  <si>
    <t>C90獸醫學院</t>
  </si>
  <si>
    <t>C70法政學院</t>
  </si>
  <si>
    <t>C60工學院</t>
  </si>
  <si>
    <t>C50理學院</t>
  </si>
  <si>
    <t>C30農資院</t>
  </si>
  <si>
    <t>D37 動科博</t>
  </si>
  <si>
    <t>D67 精密博</t>
  </si>
  <si>
    <t>D47 獸病博</t>
  </si>
  <si>
    <t>1011英語授課科目</t>
  </si>
  <si>
    <t>1011英語授課學分數</t>
  </si>
  <si>
    <t>G11 中文系碩士班</t>
  </si>
  <si>
    <t>G12 外文系碩士班</t>
  </si>
  <si>
    <t>G13 歷史系碩士班</t>
  </si>
  <si>
    <t>G14 圖資所碩士班</t>
  </si>
  <si>
    <t>G15 台文所碩士班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</si>
  <si>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</si>
  <si>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</si>
  <si>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</si>
  <si>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</si>
  <si>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</si>
  <si>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</si>
  <si>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</si>
  <si>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</si>
  <si>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</si>
  <si>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</si>
  <si>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</si>
  <si>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</si>
  <si>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</si>
  <si>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</si>
  <si>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</si>
  <si>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</si>
  <si>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</si>
  <si>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</si>
  <si>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</si>
  <si>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</si>
  <si>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</si>
  <si>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</si>
  <si>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</si>
  <si>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</si>
  <si>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</si>
  <si>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</si>
  <si>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</si>
  <si>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</si>
  <si>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</si>
  <si>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</si>
  <si>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</si>
  <si>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</si>
  <si>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</si>
  <si>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</si>
  <si>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</si>
  <si>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</si>
  <si>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</si>
  <si>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</si>
  <si>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</si>
  <si>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</si>
  <si>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</si>
  <si>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</si>
  <si>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</si>
  <si>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</si>
  <si>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</si>
  <si>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</si>
  <si>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</si>
  <si>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</si>
  <si>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</si>
  <si>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</si>
  <si>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</si>
  <si>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102全學年開設科目數總計</t>
  </si>
  <si>
    <t>102全學年選課人數</t>
  </si>
  <si>
    <t>G541生物 物理碩士班</t>
  </si>
  <si>
    <t>C01</t>
  </si>
  <si>
    <t>D01F組醫博</t>
  </si>
  <si>
    <t>D01G微基博</t>
  </si>
  <si>
    <t>D01H醫技博</t>
  </si>
  <si>
    <t>T類(台下指導課程)含必選修</t>
  </si>
  <si>
    <t>合計</t>
  </si>
  <si>
    <t>開設科目數備註</t>
  </si>
  <si>
    <t>每科目平均選課人數(選課人數/總科目數)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</si>
  <si>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</si>
  <si>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T類(台下指導課程)含必選修</t>
  </si>
  <si>
    <t>T類課程占開課數比例%</t>
  </si>
  <si>
    <t>校合計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</si>
  <si>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</si>
  <si>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</si>
  <si>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</si>
  <si>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</si>
  <si>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</si>
  <si>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</si>
  <si>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</si>
  <si>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</si>
  <si>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</si>
  <si>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</si>
  <si>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</si>
  <si>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</si>
  <si>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</si>
  <si>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</si>
  <si>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</si>
  <si>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</si>
  <si>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</si>
  <si>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W539 應用數學系中等學校教師在職進修數學教學碩士學位班</t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</si>
  <si>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</si>
  <si>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</si>
  <si>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</si>
  <si>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</si>
  <si>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</si>
  <si>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</si>
  <si>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</si>
  <si>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</si>
  <si>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</si>
  <si>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</si>
  <si>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</si>
  <si>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</si>
  <si>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</si>
  <si>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</si>
  <si>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</si>
  <si>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</si>
  <si>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</si>
  <si>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</si>
  <si>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</si>
  <si>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r>
      <t>102</t>
    </r>
    <r>
      <rPr>
        <b/>
        <sz val="8"/>
        <rFont val="細明體"/>
        <family val="3"/>
      </rPr>
      <t>全學年開設科目數總計</t>
    </r>
  </si>
  <si>
    <r>
      <t>102</t>
    </r>
    <r>
      <rPr>
        <b/>
        <sz val="8"/>
        <rFont val="細明體"/>
        <family val="3"/>
      </rPr>
      <t>全學年選課人數</t>
    </r>
  </si>
  <si>
    <t>C20管院</t>
  </si>
  <si>
    <t>其他</t>
  </si>
  <si>
    <t>C98通識</t>
  </si>
  <si>
    <t>M25師培</t>
  </si>
  <si>
    <t>M30學務</t>
  </si>
  <si>
    <t>M33體育</t>
  </si>
  <si>
    <t>M39教官</t>
  </si>
  <si>
    <t>C97生科中心</t>
  </si>
  <si>
    <t>其他合計</t>
  </si>
  <si>
    <t>U60F學士言太陽能光電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</si>
</sst>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E+00"/>
    <numFmt numFmtId="178" formatCode="0.00_ "/>
    <numFmt numFmtId="179" formatCode="0_ "/>
    <numFmt numFmtId="180" formatCode="#,##0_);[Red]\(#,##0\)"/>
    <numFmt numFmtId="181" formatCode="#,##0.0_);[Red]\(#,##0.0\)"/>
    <numFmt numFmtId="182" formatCode="0.0_);[Red]\(0.0\)"/>
    <numFmt numFmtId="183" formatCode="#,##0_ "/>
    <numFmt numFmtId="184" formatCode="#,##0.0_ 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);[Red]\(0\)"/>
    <numFmt numFmtId="194" formatCode="0.00_);\(0.0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1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8"/>
      <name val="Albany WT TC"/>
      <family val="2"/>
    </font>
    <font>
      <b/>
      <sz val="8"/>
      <name val="細明體"/>
      <family val="3"/>
    </font>
    <font>
      <b/>
      <sz val="12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34" borderId="24" xfId="0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top" wrapText="1"/>
    </xf>
    <xf numFmtId="180" fontId="0" fillId="33" borderId="0" xfId="0" applyNumberFormat="1" applyFill="1" applyAlignment="1">
      <alignment horizontal="center" vertical="center"/>
    </xf>
    <xf numFmtId="180" fontId="0" fillId="33" borderId="25" xfId="0" applyNumberFormat="1" applyFill="1" applyBorder="1" applyAlignment="1">
      <alignment horizontal="right" vertical="top" wrapText="1"/>
    </xf>
    <xf numFmtId="180" fontId="0" fillId="33" borderId="26" xfId="0" applyNumberFormat="1" applyFill="1" applyBorder="1" applyAlignment="1">
      <alignment horizontal="right" vertical="top" wrapText="1"/>
    </xf>
    <xf numFmtId="180" fontId="0" fillId="33" borderId="0" xfId="0" applyNumberFormat="1" applyFill="1" applyAlignment="1">
      <alignment vertical="top"/>
    </xf>
    <xf numFmtId="180" fontId="0" fillId="33" borderId="18" xfId="0" applyNumberFormat="1" applyFill="1" applyBorder="1" applyAlignment="1">
      <alignment vertical="top" wrapText="1"/>
    </xf>
    <xf numFmtId="180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180" fontId="0" fillId="33" borderId="27" xfId="0" applyNumberFormat="1" applyFill="1" applyBorder="1" applyAlignment="1">
      <alignment horizontal="right" vertical="top" wrapText="1"/>
    </xf>
    <xf numFmtId="181" fontId="0" fillId="33" borderId="0" xfId="0" applyNumberFormat="1" applyFill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 wrapText="1"/>
    </xf>
    <xf numFmtId="180" fontId="0" fillId="33" borderId="0" xfId="0" applyNumberFormat="1" applyFill="1" applyBorder="1" applyAlignment="1">
      <alignment horizontal="center" vertical="center" wrapText="1"/>
    </xf>
    <xf numFmtId="180" fontId="0" fillId="33" borderId="28" xfId="0" applyNumberForma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/>
    </xf>
    <xf numFmtId="180" fontId="2" fillId="35" borderId="20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horizontal="right" vertical="center" wrapText="1"/>
    </xf>
    <xf numFmtId="180" fontId="2" fillId="34" borderId="19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180" fontId="2" fillId="34" borderId="18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181" fontId="0" fillId="33" borderId="0" xfId="0" applyNumberFormat="1" applyFill="1" applyAlignment="1">
      <alignment vertical="top"/>
    </xf>
    <xf numFmtId="181" fontId="0" fillId="33" borderId="0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180" fontId="2" fillId="34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center" wrapText="1"/>
    </xf>
    <xf numFmtId="180" fontId="2" fillId="35" borderId="24" xfId="0" applyNumberFormat="1" applyFont="1" applyFill="1" applyBorder="1" applyAlignment="1">
      <alignment horizontal="right" vertical="center" wrapText="1"/>
    </xf>
    <xf numFmtId="180" fontId="0" fillId="33" borderId="33" xfId="0" applyNumberFormat="1" applyFill="1" applyBorder="1" applyAlignment="1">
      <alignment horizontal="right" vertical="top" wrapText="1"/>
    </xf>
    <xf numFmtId="180" fontId="0" fillId="33" borderId="34" xfId="0" applyNumberFormat="1" applyFill="1" applyBorder="1" applyAlignment="1">
      <alignment horizontal="right" vertical="top" wrapText="1"/>
    </xf>
    <xf numFmtId="180" fontId="0" fillId="33" borderId="35" xfId="0" applyNumberFormat="1" applyFill="1" applyBorder="1" applyAlignment="1">
      <alignment horizontal="right" vertical="top" wrapText="1"/>
    </xf>
    <xf numFmtId="180" fontId="0" fillId="33" borderId="17" xfId="0" applyNumberFormat="1" applyFont="1" applyFill="1" applyBorder="1" applyAlignment="1">
      <alignment horizontal="right" vertical="top" wrapText="1"/>
    </xf>
    <xf numFmtId="180" fontId="0" fillId="0" borderId="17" xfId="0" applyNumberFormat="1" applyFont="1" applyFill="1" applyBorder="1" applyAlignment="1">
      <alignment horizontal="right" vertical="center" wrapText="1"/>
    </xf>
    <xf numFmtId="180" fontId="0" fillId="33" borderId="18" xfId="0" applyNumberFormat="1" applyFont="1" applyFill="1" applyBorder="1" applyAlignment="1">
      <alignment horizontal="right" vertical="top" wrapText="1"/>
    </xf>
    <xf numFmtId="180" fontId="0" fillId="0" borderId="18" xfId="0" applyNumberFormat="1" applyFont="1" applyFill="1" applyBorder="1" applyAlignment="1">
      <alignment horizontal="right" vertical="center" wrapText="1"/>
    </xf>
    <xf numFmtId="180" fontId="0" fillId="33" borderId="19" xfId="0" applyNumberFormat="1" applyFont="1" applyFill="1" applyBorder="1" applyAlignment="1">
      <alignment horizontal="right" vertical="top" wrapText="1"/>
    </xf>
    <xf numFmtId="180" fontId="0" fillId="0" borderId="19" xfId="0" applyNumberFormat="1" applyFont="1" applyFill="1" applyBorder="1" applyAlignment="1">
      <alignment horizontal="right" vertical="center" wrapText="1"/>
    </xf>
    <xf numFmtId="180" fontId="0" fillId="33" borderId="13" xfId="0" applyNumberFormat="1" applyFont="1" applyFill="1" applyBorder="1" applyAlignment="1">
      <alignment horizontal="right" vertical="top" wrapText="1"/>
    </xf>
    <xf numFmtId="180" fontId="0" fillId="33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center" wrapText="1"/>
    </xf>
    <xf numFmtId="180" fontId="0" fillId="33" borderId="36" xfId="0" applyNumberForma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/>
    </xf>
    <xf numFmtId="180" fontId="0" fillId="33" borderId="14" xfId="0" applyNumberFormat="1" applyFill="1" applyBorder="1" applyAlignment="1">
      <alignment vertical="top" wrapText="1"/>
    </xf>
    <xf numFmtId="180" fontId="0" fillId="33" borderId="14" xfId="0" applyNumberForma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right" vertical="top" wrapText="1"/>
    </xf>
    <xf numFmtId="180" fontId="0" fillId="33" borderId="18" xfId="0" applyNumberForma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horizontal="right" vertical="top" wrapText="1"/>
    </xf>
    <xf numFmtId="180" fontId="0" fillId="33" borderId="17" xfId="0" applyNumberFormat="1" applyFill="1" applyBorder="1" applyAlignment="1">
      <alignment horizontal="center" vertical="top" wrapText="1"/>
    </xf>
    <xf numFmtId="180" fontId="7" fillId="33" borderId="19" xfId="0" applyNumberFormat="1" applyFont="1" applyFill="1" applyBorder="1" applyAlignment="1">
      <alignment horizontal="center" vertical="top" wrapText="1"/>
    </xf>
    <xf numFmtId="180" fontId="0" fillId="33" borderId="20" xfId="0" applyNumberForma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right" vertical="center" wrapText="1"/>
    </xf>
    <xf numFmtId="180" fontId="2" fillId="35" borderId="21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37" xfId="0" applyFill="1" applyBorder="1" applyAlignment="1">
      <alignment horizontal="center" vertical="top" wrapText="1"/>
    </xf>
    <xf numFmtId="0" fontId="0" fillId="33" borderId="38" xfId="0" applyFill="1" applyBorder="1" applyAlignment="1">
      <alignment horizontal="right" vertical="top" wrapText="1"/>
    </xf>
    <xf numFmtId="0" fontId="0" fillId="33" borderId="30" xfId="0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right" vertical="top" wrapText="1"/>
    </xf>
    <xf numFmtId="180" fontId="0" fillId="33" borderId="41" xfId="0" applyNumberForma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top" wrapText="1"/>
    </xf>
    <xf numFmtId="180" fontId="0" fillId="34" borderId="18" xfId="0" applyNumberForma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0" fillId="33" borderId="19" xfId="0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center"/>
    </xf>
    <xf numFmtId="180" fontId="0" fillId="33" borderId="0" xfId="0" applyNumberFormat="1" applyFill="1" applyAlignment="1">
      <alignment horizontal="center" vertical="center" wrapText="1"/>
    </xf>
    <xf numFmtId="195" fontId="0" fillId="33" borderId="0" xfId="0" applyNumberFormat="1" applyFill="1" applyAlignment="1">
      <alignment horizontal="center" vertical="center"/>
    </xf>
    <xf numFmtId="195" fontId="0" fillId="33" borderId="0" xfId="0" applyNumberFormat="1" applyFill="1" applyAlignment="1">
      <alignment vertical="center"/>
    </xf>
    <xf numFmtId="195" fontId="0" fillId="33" borderId="0" xfId="0" applyNumberFormat="1" applyFill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top" wrapText="1"/>
    </xf>
    <xf numFmtId="180" fontId="2" fillId="34" borderId="0" xfId="0" applyNumberFormat="1" applyFont="1" applyFill="1" applyBorder="1" applyAlignment="1">
      <alignment horizontal="right" vertical="top" wrapText="1"/>
    </xf>
    <xf numFmtId="180" fontId="0" fillId="33" borderId="42" xfId="0" applyNumberFormat="1" applyFill="1" applyBorder="1" applyAlignment="1">
      <alignment horizontal="right" vertical="top" wrapText="1"/>
    </xf>
    <xf numFmtId="180" fontId="0" fillId="34" borderId="0" xfId="0" applyNumberFormat="1" applyFill="1" applyBorder="1" applyAlignment="1">
      <alignment horizontal="right" vertical="top" wrapText="1"/>
    </xf>
    <xf numFmtId="0" fontId="0" fillId="33" borderId="29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180" fontId="0" fillId="33" borderId="11" xfId="0" applyNumberFormat="1" applyFill="1" applyBorder="1" applyAlignment="1">
      <alignment vertical="top" wrapText="1"/>
    </xf>
    <xf numFmtId="180" fontId="5" fillId="33" borderId="11" xfId="0" applyNumberFormat="1" applyFont="1" applyFill="1" applyBorder="1" applyAlignment="1">
      <alignment vertical="top" wrapText="1"/>
    </xf>
    <xf numFmtId="180" fontId="5" fillId="33" borderId="18" xfId="0" applyNumberFormat="1" applyFont="1" applyFill="1" applyBorder="1" applyAlignment="1">
      <alignment vertical="top" wrapText="1"/>
    </xf>
    <xf numFmtId="180" fontId="2" fillId="35" borderId="48" xfId="0" applyNumberFormat="1" applyFont="1" applyFill="1" applyBorder="1" applyAlignment="1">
      <alignment horizontal="right" vertical="center" wrapText="1"/>
    </xf>
    <xf numFmtId="0" fontId="0" fillId="33" borderId="38" xfId="0" applyFill="1" applyBorder="1" applyAlignment="1">
      <alignment horizontal="left" vertical="top" wrapText="1"/>
    </xf>
    <xf numFmtId="180" fontId="0" fillId="33" borderId="15" xfId="0" applyNumberFormat="1" applyFont="1" applyFill="1" applyBorder="1" applyAlignment="1">
      <alignment horizontal="right" vertical="top" wrapText="1"/>
    </xf>
    <xf numFmtId="180" fontId="2" fillId="34" borderId="15" xfId="0" applyNumberFormat="1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180" fontId="0" fillId="36" borderId="48" xfId="0" applyNumberFormat="1" applyFont="1" applyFill="1" applyBorder="1" applyAlignment="1">
      <alignment horizontal="right" vertical="center" wrapText="1"/>
    </xf>
    <xf numFmtId="195" fontId="0" fillId="36" borderId="48" xfId="0" applyNumberFormat="1" applyFont="1" applyFill="1" applyBorder="1" applyAlignment="1">
      <alignment horizontal="right" vertical="center" wrapText="1"/>
    </xf>
    <xf numFmtId="180" fontId="0" fillId="36" borderId="45" xfId="0" applyNumberFormat="1" applyFont="1" applyFill="1" applyBorder="1" applyAlignment="1">
      <alignment horizontal="right" vertical="top" wrapText="1"/>
    </xf>
    <xf numFmtId="195" fontId="0" fillId="36" borderId="45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top" wrapText="1"/>
    </xf>
    <xf numFmtId="195" fontId="0" fillId="36" borderId="0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top" wrapText="1"/>
    </xf>
    <xf numFmtId="195" fontId="0" fillId="36" borderId="14" xfId="0" applyNumberFormat="1" applyFont="1" applyFill="1" applyBorder="1" applyAlignment="1">
      <alignment horizontal="right" vertical="center" wrapText="1"/>
    </xf>
    <xf numFmtId="180" fontId="0" fillId="36" borderId="15" xfId="0" applyNumberFormat="1" applyFont="1" applyFill="1" applyBorder="1" applyAlignment="1">
      <alignment horizontal="right" vertical="top" wrapText="1"/>
    </xf>
    <xf numFmtId="180" fontId="0" fillId="36" borderId="19" xfId="0" applyNumberFormat="1" applyFont="1" applyFill="1" applyBorder="1" applyAlignment="1">
      <alignment horizontal="right" vertical="top" wrapText="1"/>
    </xf>
    <xf numFmtId="195" fontId="0" fillId="36" borderId="49" xfId="0" applyNumberFormat="1" applyFont="1" applyFill="1" applyBorder="1" applyAlignment="1">
      <alignment horizontal="right" vertical="center" wrapText="1"/>
    </xf>
    <xf numFmtId="180" fontId="0" fillId="36" borderId="12" xfId="0" applyNumberFormat="1" applyFont="1" applyFill="1" applyBorder="1" applyAlignment="1">
      <alignment horizontal="right" vertical="top" wrapText="1"/>
    </xf>
    <xf numFmtId="195" fontId="0" fillId="36" borderId="13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top" wrapText="1"/>
    </xf>
    <xf numFmtId="195" fontId="0" fillId="36" borderId="11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top" wrapText="1"/>
    </xf>
    <xf numFmtId="195" fontId="0" fillId="36" borderId="15" xfId="0" applyNumberFormat="1" applyFont="1" applyFill="1" applyBorder="1" applyAlignment="1">
      <alignment horizontal="right" vertical="center" wrapText="1"/>
    </xf>
    <xf numFmtId="180" fontId="0" fillId="36" borderId="18" xfId="0" applyNumberFormat="1" applyFont="1" applyFill="1" applyBorder="1" applyAlignment="1">
      <alignment horizontal="right" vertical="top" wrapText="1"/>
    </xf>
    <xf numFmtId="180" fontId="0" fillId="36" borderId="20" xfId="0" applyNumberFormat="1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180" fontId="2" fillId="34" borderId="17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top" wrapText="1"/>
    </xf>
    <xf numFmtId="180" fontId="7" fillId="36" borderId="45" xfId="0" applyNumberFormat="1" applyFont="1" applyFill="1" applyBorder="1" applyAlignment="1">
      <alignment horizontal="center" wrapText="1"/>
    </xf>
    <xf numFmtId="180" fontId="0" fillId="33" borderId="50" xfId="0" applyNumberFormat="1" applyFill="1" applyBorder="1" applyAlignment="1">
      <alignment horizontal="right" vertical="top" wrapText="1"/>
    </xf>
    <xf numFmtId="180" fontId="0" fillId="33" borderId="51" xfId="0" applyNumberFormat="1" applyFill="1" applyBorder="1" applyAlignment="1">
      <alignment horizontal="right" vertical="top" wrapText="1"/>
    </xf>
    <xf numFmtId="180" fontId="2" fillId="0" borderId="17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Fill="1" applyBorder="1" applyAlignment="1">
      <alignment horizontal="right" vertical="top" wrapText="1"/>
    </xf>
    <xf numFmtId="195" fontId="0" fillId="36" borderId="5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0" fontId="3" fillId="36" borderId="21" xfId="0" applyNumberFormat="1" applyFont="1" applyFill="1" applyBorder="1" applyAlignment="1">
      <alignment horizontal="center" vertical="center" wrapText="1"/>
    </xf>
    <xf numFmtId="180" fontId="3" fillId="36" borderId="48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>
      <alignment horizontal="right" vertical="center" wrapText="1"/>
    </xf>
    <xf numFmtId="195" fontId="2" fillId="36" borderId="49" xfId="0" applyNumberFormat="1" applyFont="1" applyFill="1" applyBorder="1" applyAlignment="1">
      <alignment horizontal="right" vertical="center" wrapText="1"/>
    </xf>
    <xf numFmtId="180" fontId="0" fillId="36" borderId="22" xfId="0" applyNumberFormat="1" applyFill="1" applyBorder="1" applyAlignment="1">
      <alignment horizontal="right" vertical="top" wrapText="1"/>
    </xf>
    <xf numFmtId="180" fontId="0" fillId="36" borderId="53" xfId="0" applyNumberFormat="1" applyFill="1" applyBorder="1" applyAlignment="1">
      <alignment horizontal="right" vertical="top" wrapText="1"/>
    </xf>
    <xf numFmtId="180" fontId="0" fillId="36" borderId="54" xfId="0" applyNumberFormat="1" applyFill="1" applyBorder="1" applyAlignment="1">
      <alignment horizontal="right" vertical="top" wrapText="1"/>
    </xf>
    <xf numFmtId="180" fontId="0" fillId="36" borderId="55" xfId="0" applyNumberFormat="1" applyFill="1" applyBorder="1" applyAlignment="1">
      <alignment horizontal="right" vertical="top" wrapText="1"/>
    </xf>
    <xf numFmtId="180" fontId="0" fillId="36" borderId="46" xfId="0" applyNumberFormat="1" applyFill="1" applyBorder="1" applyAlignment="1">
      <alignment horizontal="right" vertical="top" wrapText="1"/>
    </xf>
    <xf numFmtId="180" fontId="0" fillId="36" borderId="56" xfId="0" applyNumberFormat="1" applyFill="1" applyBorder="1" applyAlignment="1">
      <alignment horizontal="right" vertical="top" wrapText="1"/>
    </xf>
    <xf numFmtId="180" fontId="2" fillId="36" borderId="10" xfId="0" applyNumberFormat="1" applyFont="1" applyFill="1" applyBorder="1" applyAlignment="1">
      <alignment horizontal="right" vertical="top" wrapText="1"/>
    </xf>
    <xf numFmtId="180" fontId="0" fillId="36" borderId="57" xfId="0" applyNumberFormat="1" applyFill="1" applyBorder="1" applyAlignment="1">
      <alignment horizontal="right" vertical="top" wrapText="1"/>
    </xf>
    <xf numFmtId="180" fontId="0" fillId="36" borderId="43" xfId="0" applyNumberFormat="1" applyFill="1" applyBorder="1" applyAlignment="1">
      <alignment horizontal="right" vertical="top" wrapText="1"/>
    </xf>
    <xf numFmtId="180" fontId="0" fillId="36" borderId="58" xfId="0" applyNumberFormat="1" applyFill="1" applyBorder="1" applyAlignment="1">
      <alignment horizontal="right" vertical="top" wrapText="1"/>
    </xf>
    <xf numFmtId="180" fontId="2" fillId="36" borderId="18" xfId="0" applyNumberFormat="1" applyFont="1" applyFill="1" applyBorder="1" applyAlignment="1">
      <alignment horizontal="right" vertical="top" wrapText="1"/>
    </xf>
    <xf numFmtId="180" fontId="0" fillId="36" borderId="41" xfId="0" applyNumberFormat="1" applyFill="1" applyBorder="1" applyAlignment="1">
      <alignment horizontal="right" vertical="top" wrapText="1"/>
    </xf>
    <xf numFmtId="180" fontId="0" fillId="36" borderId="59" xfId="0" applyNumberFormat="1" applyFill="1" applyBorder="1" applyAlignment="1">
      <alignment horizontal="right" vertical="top" wrapText="1"/>
    </xf>
    <xf numFmtId="180" fontId="0" fillId="36" borderId="60" xfId="0" applyNumberFormat="1" applyFill="1" applyBorder="1" applyAlignment="1">
      <alignment horizontal="right" vertical="top" wrapText="1"/>
    </xf>
    <xf numFmtId="180" fontId="0" fillId="36" borderId="10" xfId="0" applyNumberFormat="1" applyFill="1" applyBorder="1" applyAlignment="1">
      <alignment horizontal="right" vertical="top" wrapText="1"/>
    </xf>
    <xf numFmtId="180" fontId="2" fillId="36" borderId="2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180" fontId="0" fillId="36" borderId="12" xfId="0" applyNumberFormat="1" applyFont="1" applyFill="1" applyBorder="1" applyAlignment="1">
      <alignment horizontal="right" vertical="center" wrapText="1"/>
    </xf>
    <xf numFmtId="180" fontId="0" fillId="36" borderId="45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0" fillId="33" borderId="61" xfId="0" applyFill="1" applyBorder="1" applyAlignment="1">
      <alignment horizontal="center" vertical="top" wrapText="1"/>
    </xf>
    <xf numFmtId="180" fontId="2" fillId="36" borderId="48" xfId="0" applyNumberFormat="1" applyFont="1" applyFill="1" applyBorder="1" applyAlignment="1">
      <alignment horizontal="center" wrapText="1"/>
    </xf>
    <xf numFmtId="182" fontId="7" fillId="36" borderId="24" xfId="0" applyNumberFormat="1" applyFont="1" applyFill="1" applyBorder="1" applyAlignment="1">
      <alignment wrapText="1"/>
    </xf>
    <xf numFmtId="195" fontId="2" fillId="36" borderId="20" xfId="0" applyNumberFormat="1" applyFont="1" applyFill="1" applyBorder="1" applyAlignment="1">
      <alignment horizontal="right" vertical="center" wrapText="1"/>
    </xf>
    <xf numFmtId="195" fontId="0" fillId="36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0" fontId="2" fillId="33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vertical="top"/>
    </xf>
    <xf numFmtId="0" fontId="8" fillId="36" borderId="20" xfId="0" applyFont="1" applyFill="1" applyBorder="1" applyAlignment="1">
      <alignment horizontal="center" vertical="top" wrapText="1"/>
    </xf>
    <xf numFmtId="180" fontId="7" fillId="36" borderId="20" xfId="0" applyNumberFormat="1" applyFont="1" applyFill="1" applyBorder="1" applyAlignment="1">
      <alignment horizontal="center" wrapText="1"/>
    </xf>
    <xf numFmtId="195" fontId="7" fillId="36" borderId="24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11" fillId="36" borderId="20" xfId="0" applyFont="1" applyFill="1" applyBorder="1" applyAlignment="1">
      <alignment horizontal="center" vertical="top" wrapText="1"/>
    </xf>
    <xf numFmtId="195" fontId="0" fillId="36" borderId="20" xfId="0" applyNumberFormat="1" applyFill="1" applyBorder="1" applyAlignment="1">
      <alignment vertical="top"/>
    </xf>
    <xf numFmtId="0" fontId="12" fillId="33" borderId="5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left" vertical="top" wrapText="1"/>
    </xf>
    <xf numFmtId="180" fontId="0" fillId="0" borderId="17" xfId="0" applyNumberFormat="1" applyFont="1" applyFill="1" applyBorder="1" applyAlignment="1">
      <alignment horizontal="right" vertical="top" wrapText="1"/>
    </xf>
    <xf numFmtId="180" fontId="0" fillId="0" borderId="45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180" fontId="0" fillId="0" borderId="18" xfId="0" applyNumberFormat="1" applyFont="1" applyFill="1" applyBorder="1" applyAlignment="1">
      <alignment horizontal="right" vertical="top" wrapText="1"/>
    </xf>
    <xf numFmtId="180" fontId="0" fillId="0" borderId="0" xfId="0" applyNumberFormat="1" applyFont="1" applyFill="1" applyBorder="1" applyAlignment="1">
      <alignment horizontal="right" vertical="top" wrapText="1"/>
    </xf>
    <xf numFmtId="180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180" fontId="0" fillId="0" borderId="13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vertical="top" wrapText="1"/>
    </xf>
    <xf numFmtId="180" fontId="0" fillId="37" borderId="48" xfId="0" applyNumberFormat="1" applyFont="1" applyFill="1" applyBorder="1" applyAlignment="1">
      <alignment horizontal="right" vertical="center" wrapText="1"/>
    </xf>
    <xf numFmtId="180" fontId="0" fillId="37" borderId="45" xfId="0" applyNumberFormat="1" applyFont="1" applyFill="1" applyBorder="1" applyAlignment="1">
      <alignment horizontal="right" vertical="top" wrapText="1"/>
    </xf>
    <xf numFmtId="195" fontId="0" fillId="37" borderId="45" xfId="0" applyNumberFormat="1" applyFont="1" applyFill="1" applyBorder="1" applyAlignment="1">
      <alignment horizontal="right" vertical="center" wrapText="1"/>
    </xf>
    <xf numFmtId="180" fontId="0" fillId="37" borderId="0" xfId="0" applyNumberFormat="1" applyFont="1" applyFill="1" applyBorder="1" applyAlignment="1">
      <alignment horizontal="right" vertical="top" wrapText="1"/>
    </xf>
    <xf numFmtId="195" fontId="0" fillId="37" borderId="0" xfId="0" applyNumberFormat="1" applyFont="1" applyFill="1" applyBorder="1" applyAlignment="1">
      <alignment horizontal="right" vertical="center" wrapText="1"/>
    </xf>
    <xf numFmtId="180" fontId="0" fillId="37" borderId="14" xfId="0" applyNumberFormat="1" applyFont="1" applyFill="1" applyBorder="1" applyAlignment="1">
      <alignment horizontal="right" vertical="top" wrapText="1"/>
    </xf>
    <xf numFmtId="195" fontId="0" fillId="37" borderId="14" xfId="0" applyNumberFormat="1" applyFont="1" applyFill="1" applyBorder="1" applyAlignment="1">
      <alignment horizontal="right" vertical="center" wrapText="1"/>
    </xf>
    <xf numFmtId="180" fontId="0" fillId="37" borderId="15" xfId="0" applyNumberFormat="1" applyFont="1" applyFill="1" applyBorder="1" applyAlignment="1">
      <alignment horizontal="right" vertical="top" wrapText="1"/>
    </xf>
    <xf numFmtId="180" fontId="0" fillId="37" borderId="19" xfId="0" applyNumberFormat="1" applyFont="1" applyFill="1" applyBorder="1" applyAlignment="1">
      <alignment horizontal="right" vertical="top" wrapText="1"/>
    </xf>
    <xf numFmtId="195" fontId="0" fillId="37" borderId="49" xfId="0" applyNumberFormat="1" applyFont="1" applyFill="1" applyBorder="1" applyAlignment="1">
      <alignment horizontal="right" vertical="center" wrapText="1"/>
    </xf>
    <xf numFmtId="180" fontId="0" fillId="37" borderId="12" xfId="0" applyNumberFormat="1" applyFont="1" applyFill="1" applyBorder="1" applyAlignment="1">
      <alignment horizontal="right" vertical="top" wrapText="1"/>
    </xf>
    <xf numFmtId="195" fontId="0" fillId="37" borderId="13" xfId="0" applyNumberFormat="1" applyFont="1" applyFill="1" applyBorder="1" applyAlignment="1">
      <alignment horizontal="right" vertical="center" wrapText="1"/>
    </xf>
    <xf numFmtId="180" fontId="0" fillId="37" borderId="10" xfId="0" applyNumberFormat="1" applyFont="1" applyFill="1" applyBorder="1" applyAlignment="1">
      <alignment horizontal="right" vertical="top" wrapText="1"/>
    </xf>
    <xf numFmtId="195" fontId="0" fillId="37" borderId="11" xfId="0" applyNumberFormat="1" applyFont="1" applyFill="1" applyBorder="1" applyAlignment="1">
      <alignment horizontal="right" vertical="center" wrapText="1"/>
    </xf>
    <xf numFmtId="180" fontId="0" fillId="37" borderId="20" xfId="0" applyNumberFormat="1" applyFont="1" applyFill="1" applyBorder="1" applyAlignment="1">
      <alignment horizontal="right" vertical="top" wrapText="1"/>
    </xf>
    <xf numFmtId="180" fontId="0" fillId="37" borderId="16" xfId="0" applyNumberFormat="1" applyFont="1" applyFill="1" applyBorder="1" applyAlignment="1">
      <alignment horizontal="right" vertical="top" wrapText="1"/>
    </xf>
    <xf numFmtId="195" fontId="0" fillId="37" borderId="15" xfId="0" applyNumberFormat="1" applyFont="1" applyFill="1" applyBorder="1" applyAlignment="1">
      <alignment horizontal="right" vertical="center" wrapText="1"/>
    </xf>
    <xf numFmtId="180" fontId="0" fillId="37" borderId="18" xfId="0" applyNumberFormat="1" applyFont="1" applyFill="1" applyBorder="1" applyAlignment="1">
      <alignment horizontal="right" vertical="top" wrapText="1"/>
    </xf>
    <xf numFmtId="180" fontId="2" fillId="37" borderId="48" xfId="0" applyNumberFormat="1" applyFont="1" applyFill="1" applyBorder="1" applyAlignment="1">
      <alignment horizontal="center" wrapText="1"/>
    </xf>
    <xf numFmtId="182" fontId="7" fillId="37" borderId="24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8" fillId="36" borderId="45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180" fontId="0" fillId="33" borderId="37" xfId="0" applyNumberFormat="1" applyFill="1" applyBorder="1" applyAlignment="1">
      <alignment horizontal="right" vertical="top" wrapText="1"/>
    </xf>
    <xf numFmtId="180" fontId="0" fillId="33" borderId="62" xfId="0" applyNumberFormat="1" applyFill="1" applyBorder="1" applyAlignment="1">
      <alignment horizontal="right" vertical="top" wrapText="1"/>
    </xf>
    <xf numFmtId="180" fontId="0" fillId="33" borderId="63" xfId="0" applyNumberFormat="1" applyFill="1" applyBorder="1" applyAlignment="1">
      <alignment horizontal="right" vertical="top" wrapText="1"/>
    </xf>
    <xf numFmtId="180" fontId="0" fillId="33" borderId="10" xfId="0" applyNumberFormat="1" applyFill="1" applyBorder="1" applyAlignment="1">
      <alignment horizontal="right" vertical="top" wrapText="1"/>
    </xf>
    <xf numFmtId="180" fontId="0" fillId="33" borderId="16" xfId="0" applyNumberFormat="1" applyFill="1" applyBorder="1" applyAlignment="1">
      <alignment horizontal="right" vertical="top" wrapText="1"/>
    </xf>
    <xf numFmtId="180" fontId="0" fillId="33" borderId="12" xfId="0" applyNumberFormat="1" applyFill="1" applyBorder="1" applyAlignment="1">
      <alignment horizontal="right" vertical="top" wrapText="1"/>
    </xf>
    <xf numFmtId="0" fontId="0" fillId="33" borderId="20" xfId="0" applyFill="1" applyBorder="1" applyAlignment="1">
      <alignment vertical="center"/>
    </xf>
    <xf numFmtId="195" fontId="0" fillId="37" borderId="52" xfId="0" applyNumberFormat="1" applyFont="1" applyFill="1" applyBorder="1" applyAlignment="1">
      <alignment horizontal="right" vertical="center" wrapText="1"/>
    </xf>
    <xf numFmtId="195" fontId="0" fillId="37" borderId="64" xfId="0" applyNumberFormat="1" applyFont="1" applyFill="1" applyBorder="1" applyAlignment="1">
      <alignment horizontal="right" vertical="center" wrapText="1"/>
    </xf>
    <xf numFmtId="180" fontId="0" fillId="33" borderId="17" xfId="0" applyNumberFormat="1" applyFill="1" applyBorder="1" applyAlignment="1">
      <alignment vertical="top"/>
    </xf>
    <xf numFmtId="180" fontId="0" fillId="33" borderId="18" xfId="0" applyNumberFormat="1" applyFill="1" applyBorder="1" applyAlignment="1">
      <alignment vertical="top"/>
    </xf>
    <xf numFmtId="180" fontId="2" fillId="34" borderId="13" xfId="0" applyNumberFormat="1" applyFont="1" applyFill="1" applyBorder="1" applyAlignment="1">
      <alignment horizontal="right" vertical="top" wrapText="1"/>
    </xf>
    <xf numFmtId="180" fontId="0" fillId="33" borderId="13" xfId="0" applyNumberFormat="1" applyFill="1" applyBorder="1" applyAlignment="1">
      <alignment vertical="top"/>
    </xf>
    <xf numFmtId="180" fontId="0" fillId="33" borderId="11" xfId="0" applyNumberFormat="1" applyFill="1" applyBorder="1" applyAlignment="1">
      <alignment vertical="top"/>
    </xf>
    <xf numFmtId="0" fontId="0" fillId="33" borderId="15" xfId="0" applyFill="1" applyBorder="1" applyAlignment="1">
      <alignment vertical="center"/>
    </xf>
    <xf numFmtId="180" fontId="2" fillId="34" borderId="13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center"/>
    </xf>
    <xf numFmtId="180" fontId="0" fillId="33" borderId="39" xfId="0" applyNumberFormat="1" applyFill="1" applyBorder="1" applyAlignment="1">
      <alignment horizontal="right" vertical="top" wrapText="1"/>
    </xf>
    <xf numFmtId="180" fontId="0" fillId="33" borderId="18" xfId="0" applyNumberFormat="1" applyFont="1" applyFill="1" applyBorder="1" applyAlignment="1">
      <alignment horizontal="right" vertical="top" wrapText="1"/>
    </xf>
    <xf numFmtId="195" fontId="0" fillId="37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4"/>
  <sheetViews>
    <sheetView tabSelected="1" zoomScale="75" zoomScaleNormal="75" zoomScalePageLayoutView="0" workbookViewId="0" topLeftCell="A28">
      <selection activeCell="N12" sqref="N12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7.00390625" style="29" bestFit="1" customWidth="1"/>
    <col min="6" max="6" width="8.00390625" style="29" bestFit="1" customWidth="1"/>
    <col min="7" max="7" width="7.50390625" style="29" bestFit="1" customWidth="1"/>
    <col min="8" max="8" width="8.625" style="37" customWidth="1"/>
    <col min="9" max="9" width="10.50390625" style="29" customWidth="1"/>
    <col min="10" max="10" width="8.12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spans="1:12" s="4" customFormat="1" ht="17.25" customHeight="1">
      <c r="A1" s="18" t="s">
        <v>16</v>
      </c>
      <c r="B1" s="12"/>
      <c r="C1" s="81"/>
      <c r="D1" s="81"/>
      <c r="E1" s="272"/>
      <c r="F1" s="272"/>
      <c r="G1" s="272"/>
      <c r="H1" s="272"/>
      <c r="I1" s="82"/>
      <c r="J1" s="82"/>
      <c r="K1" s="10"/>
      <c r="L1" s="3"/>
    </row>
    <row r="2" spans="1:12" s="4" customFormat="1" ht="18.75" customHeight="1">
      <c r="A2" s="8"/>
      <c r="B2" s="7"/>
      <c r="C2" s="80"/>
      <c r="D2" s="276" t="s">
        <v>185</v>
      </c>
      <c r="E2" s="273" t="s">
        <v>34</v>
      </c>
      <c r="F2" s="274"/>
      <c r="G2" s="274"/>
      <c r="H2" s="275"/>
      <c r="I2" s="278" t="s">
        <v>186</v>
      </c>
      <c r="J2" s="87"/>
      <c r="K2" s="9"/>
      <c r="L2" s="3"/>
    </row>
    <row r="3" spans="1:12" s="4" customFormat="1" ht="75.75" customHeight="1">
      <c r="A3" s="13" t="s">
        <v>0</v>
      </c>
      <c r="B3" s="23" t="s">
        <v>1</v>
      </c>
      <c r="C3" s="165" t="s">
        <v>184</v>
      </c>
      <c r="D3" s="277"/>
      <c r="E3" s="268" t="s">
        <v>3</v>
      </c>
      <c r="F3" s="268" t="s">
        <v>4</v>
      </c>
      <c r="G3" s="170" t="s">
        <v>192</v>
      </c>
      <c r="H3" s="269" t="s">
        <v>33</v>
      </c>
      <c r="I3" s="279"/>
      <c r="J3" s="88" t="s">
        <v>35</v>
      </c>
      <c r="K3" s="22" t="s">
        <v>2</v>
      </c>
      <c r="L3" s="3"/>
    </row>
    <row r="4" spans="1:12" s="50" customFormat="1" ht="26.25" customHeight="1">
      <c r="A4" s="19"/>
      <c r="B4" s="47" t="s">
        <v>5</v>
      </c>
      <c r="C4" s="45">
        <f>SUM(C10,C17,C33,C39,C48,C51,C54,C57)</f>
        <v>16137</v>
      </c>
      <c r="D4" s="45">
        <f>SUM(D10,D17,D33,D39,D48,D51,D54,D57,D64)</f>
        <v>3405</v>
      </c>
      <c r="E4" s="250">
        <f>SUM(E10,E17,E33,E39,E48,E51,E54,E57,E64)</f>
        <v>2055</v>
      </c>
      <c r="F4" s="250">
        <f>SUM(F10,F17,F33,F39,F48,F51,F54,F57,F64)</f>
        <v>1350</v>
      </c>
      <c r="G4" s="250">
        <f>SUM(G10,G17,G33,G39,G48,G51,G54,G57,G64)</f>
        <v>230</v>
      </c>
      <c r="H4" s="309">
        <f>G4/D4</f>
        <v>0.06754772393538913</v>
      </c>
      <c r="I4" s="66">
        <f>SUM(I10,I17,I33,I39,I48,I51,I54,I57,I64)</f>
        <v>145228</v>
      </c>
      <c r="J4" s="45">
        <f aca="true" t="shared" si="0" ref="J4:J35">I4/D4</f>
        <v>42.651395007342146</v>
      </c>
      <c r="K4" s="57"/>
      <c r="L4" s="49"/>
    </row>
    <row r="5" spans="1:12" s="4" customFormat="1" ht="16.5" customHeight="1">
      <c r="A5" s="20" t="s">
        <v>6</v>
      </c>
      <c r="B5" s="126" t="s">
        <v>81</v>
      </c>
      <c r="C5" s="30">
        <v>0</v>
      </c>
      <c r="D5" s="30">
        <f>E5+F5</f>
        <v>11</v>
      </c>
      <c r="E5" s="251">
        <v>0</v>
      </c>
      <c r="F5" s="251">
        <v>11</v>
      </c>
      <c r="G5" s="251">
        <v>0</v>
      </c>
      <c r="H5" s="252">
        <f aca="true" t="shared" si="1" ref="H5:H57">G5/D5</f>
        <v>0</v>
      </c>
      <c r="I5" s="70">
        <v>323</v>
      </c>
      <c r="J5" s="30">
        <f t="shared" si="0"/>
        <v>29.363636363636363</v>
      </c>
      <c r="K5" s="9"/>
      <c r="L5" s="3"/>
    </row>
    <row r="6" spans="1:12" s="4" customFormat="1" ht="16.5" customHeight="1">
      <c r="A6" s="5" t="s">
        <v>18</v>
      </c>
      <c r="B6" s="127" t="s">
        <v>84</v>
      </c>
      <c r="C6" s="31">
        <v>490</v>
      </c>
      <c r="D6" s="31">
        <f>E6+F6</f>
        <v>72</v>
      </c>
      <c r="E6" s="253">
        <v>26</v>
      </c>
      <c r="F6" s="253">
        <v>46</v>
      </c>
      <c r="G6" s="253">
        <v>0</v>
      </c>
      <c r="H6" s="254">
        <f t="shared" si="1"/>
        <v>0</v>
      </c>
      <c r="I6" s="72">
        <v>3113</v>
      </c>
      <c r="J6" s="31">
        <f t="shared" si="0"/>
        <v>43.236111111111114</v>
      </c>
      <c r="K6" s="7"/>
      <c r="L6" s="3"/>
    </row>
    <row r="7" spans="1:12" s="4" customFormat="1" ht="16.5" customHeight="1">
      <c r="A7" s="5"/>
      <c r="B7" s="127" t="s">
        <v>85</v>
      </c>
      <c r="C7" s="31">
        <v>569</v>
      </c>
      <c r="D7" s="31">
        <f>E7+F7</f>
        <v>140</v>
      </c>
      <c r="E7" s="253">
        <v>72</v>
      </c>
      <c r="F7" s="253">
        <v>68</v>
      </c>
      <c r="G7" s="253">
        <v>0</v>
      </c>
      <c r="H7" s="254">
        <f t="shared" si="1"/>
        <v>0</v>
      </c>
      <c r="I7" s="72">
        <v>4053</v>
      </c>
      <c r="J7" s="31">
        <f t="shared" si="0"/>
        <v>28.95</v>
      </c>
      <c r="K7" s="7"/>
      <c r="L7" s="3"/>
    </row>
    <row r="8" spans="1:12" s="4" customFormat="1" ht="16.5" customHeight="1">
      <c r="A8" s="5"/>
      <c r="B8" s="127" t="s">
        <v>86</v>
      </c>
      <c r="C8" s="31">
        <v>490</v>
      </c>
      <c r="D8" s="31">
        <f>E8+F8</f>
        <v>64</v>
      </c>
      <c r="E8" s="253">
        <v>7</v>
      </c>
      <c r="F8" s="253">
        <v>57</v>
      </c>
      <c r="G8" s="253">
        <v>2</v>
      </c>
      <c r="H8" s="254">
        <f t="shared" si="1"/>
        <v>0.03125</v>
      </c>
      <c r="I8" s="72">
        <v>2761</v>
      </c>
      <c r="J8" s="31">
        <f t="shared" si="0"/>
        <v>43.140625</v>
      </c>
      <c r="K8" s="7"/>
      <c r="L8" s="3"/>
    </row>
    <row r="9" spans="1:12" s="4" customFormat="1" ht="16.5" customHeight="1">
      <c r="A9" s="5"/>
      <c r="B9" s="127" t="s">
        <v>37</v>
      </c>
      <c r="C9" s="36">
        <v>0</v>
      </c>
      <c r="D9" s="36">
        <f>E9+F9</f>
        <v>130</v>
      </c>
      <c r="E9" s="255">
        <v>72</v>
      </c>
      <c r="F9" s="255">
        <v>58</v>
      </c>
      <c r="G9" s="255">
        <v>2</v>
      </c>
      <c r="H9" s="256">
        <f t="shared" si="1"/>
        <v>0.015384615384615385</v>
      </c>
      <c r="I9" s="74">
        <v>6124</v>
      </c>
      <c r="J9" s="36">
        <f t="shared" si="0"/>
        <v>47.10769230769231</v>
      </c>
      <c r="K9" s="11"/>
      <c r="L9" s="3" t="s">
        <v>14</v>
      </c>
    </row>
    <row r="10" spans="1:12" s="44" customFormat="1" ht="16.5" customHeight="1">
      <c r="A10" s="5"/>
      <c r="B10" s="27" t="s">
        <v>17</v>
      </c>
      <c r="C10" s="48">
        <f>SUM(C5:C9)</f>
        <v>1549</v>
      </c>
      <c r="D10" s="48">
        <f>SUM(D5:D9)</f>
        <v>417</v>
      </c>
      <c r="E10" s="257">
        <f>SUM(E5:E9)</f>
        <v>177</v>
      </c>
      <c r="F10" s="258">
        <f>SUM(F5:F9)</f>
        <v>240</v>
      </c>
      <c r="G10" s="258">
        <f>SUM(G5:G9)</f>
        <v>4</v>
      </c>
      <c r="H10" s="259">
        <f t="shared" si="1"/>
        <v>0.009592326139088728</v>
      </c>
      <c r="I10" s="48">
        <f>SUM(I5:I9)</f>
        <v>16374</v>
      </c>
      <c r="J10" s="65">
        <f t="shared" si="0"/>
        <v>39.26618705035971</v>
      </c>
      <c r="K10" s="54"/>
      <c r="L10" s="43"/>
    </row>
    <row r="11" spans="1:12" s="4" customFormat="1" ht="16.5" customHeight="1">
      <c r="A11" s="21" t="s">
        <v>7</v>
      </c>
      <c r="B11" s="126" t="s">
        <v>82</v>
      </c>
      <c r="C11" s="30">
        <v>0</v>
      </c>
      <c r="D11" s="31">
        <f>E11+F11</f>
        <v>40</v>
      </c>
      <c r="E11" s="260">
        <v>34</v>
      </c>
      <c r="F11" s="251">
        <v>6</v>
      </c>
      <c r="G11" s="251">
        <v>3</v>
      </c>
      <c r="H11" s="261">
        <f t="shared" si="1"/>
        <v>0.075</v>
      </c>
      <c r="I11" s="70">
        <v>4303</v>
      </c>
      <c r="J11" s="30">
        <f t="shared" si="0"/>
        <v>107.575</v>
      </c>
      <c r="K11" s="9"/>
      <c r="L11" s="3"/>
    </row>
    <row r="12" spans="1:12" s="4" customFormat="1" ht="16.5" customHeight="1">
      <c r="A12" s="5" t="s">
        <v>19</v>
      </c>
      <c r="B12" s="125" t="s">
        <v>87</v>
      </c>
      <c r="C12" s="31">
        <v>488</v>
      </c>
      <c r="D12" s="31">
        <f>E12+F12</f>
        <v>25</v>
      </c>
      <c r="E12" s="262">
        <v>7</v>
      </c>
      <c r="F12" s="253">
        <v>18</v>
      </c>
      <c r="G12" s="253">
        <v>0</v>
      </c>
      <c r="H12" s="263">
        <f t="shared" si="1"/>
        <v>0</v>
      </c>
      <c r="I12" s="72">
        <v>1266</v>
      </c>
      <c r="J12" s="31">
        <f t="shared" si="0"/>
        <v>50.64</v>
      </c>
      <c r="K12" s="7"/>
      <c r="L12" s="3"/>
    </row>
    <row r="13" spans="1:12" s="4" customFormat="1" ht="16.5" customHeight="1">
      <c r="A13" s="5"/>
      <c r="B13" s="124" t="s">
        <v>88</v>
      </c>
      <c r="C13" s="31">
        <v>453</v>
      </c>
      <c r="D13" s="31">
        <f>E13+F13</f>
        <v>42</v>
      </c>
      <c r="E13" s="262">
        <v>11</v>
      </c>
      <c r="F13" s="253">
        <v>31</v>
      </c>
      <c r="G13" s="253">
        <v>0</v>
      </c>
      <c r="H13" s="263">
        <f t="shared" si="1"/>
        <v>0</v>
      </c>
      <c r="I13" s="72">
        <v>1960</v>
      </c>
      <c r="J13" s="31">
        <f t="shared" si="0"/>
        <v>46.666666666666664</v>
      </c>
      <c r="K13" s="7"/>
      <c r="L13" s="3"/>
    </row>
    <row r="14" spans="1:12" s="4" customFormat="1" ht="16.5" customHeight="1">
      <c r="A14" s="5"/>
      <c r="B14" s="124" t="s">
        <v>89</v>
      </c>
      <c r="C14" s="31">
        <v>372</v>
      </c>
      <c r="D14" s="31">
        <f>E14+F14</f>
        <v>24</v>
      </c>
      <c r="E14" s="262">
        <v>14</v>
      </c>
      <c r="F14" s="253">
        <v>10</v>
      </c>
      <c r="G14" s="253">
        <v>0</v>
      </c>
      <c r="H14" s="263">
        <f t="shared" si="1"/>
        <v>0</v>
      </c>
      <c r="I14" s="72">
        <v>1209</v>
      </c>
      <c r="J14" s="31">
        <f t="shared" si="0"/>
        <v>50.375</v>
      </c>
      <c r="K14" s="7"/>
      <c r="L14" s="3"/>
    </row>
    <row r="15" spans="1:12" s="4" customFormat="1" ht="16.5" customHeight="1">
      <c r="A15" s="5"/>
      <c r="B15" s="124" t="s">
        <v>90</v>
      </c>
      <c r="C15" s="31">
        <v>283</v>
      </c>
      <c r="D15" s="31">
        <f>E15+F15</f>
        <v>36</v>
      </c>
      <c r="E15" s="262">
        <v>24</v>
      </c>
      <c r="F15" s="253">
        <v>12</v>
      </c>
      <c r="G15" s="253">
        <v>8</v>
      </c>
      <c r="H15" s="263">
        <f t="shared" si="1"/>
        <v>0.2222222222222222</v>
      </c>
      <c r="I15" s="72">
        <v>1025</v>
      </c>
      <c r="J15" s="31">
        <f t="shared" si="0"/>
        <v>28.47222222222222</v>
      </c>
      <c r="K15" s="7"/>
      <c r="L15" s="3"/>
    </row>
    <row r="16" spans="1:12" s="4" customFormat="1" ht="16.5" customHeight="1">
      <c r="A16" s="5"/>
      <c r="B16" s="128" t="s">
        <v>91</v>
      </c>
      <c r="C16" s="42">
        <v>382</v>
      </c>
      <c r="D16" s="31">
        <f>E16+F16</f>
        <v>35</v>
      </c>
      <c r="E16" s="262">
        <v>4</v>
      </c>
      <c r="F16" s="253">
        <v>31</v>
      </c>
      <c r="G16" s="253">
        <v>0</v>
      </c>
      <c r="H16" s="263">
        <f t="shared" si="1"/>
        <v>0</v>
      </c>
      <c r="I16" s="72">
        <v>1687</v>
      </c>
      <c r="J16" s="42">
        <f t="shared" si="0"/>
        <v>48.2</v>
      </c>
      <c r="K16" s="7"/>
      <c r="L16" s="3"/>
    </row>
    <row r="17" spans="1:12" s="44" customFormat="1" ht="16.5" customHeight="1">
      <c r="A17" s="5"/>
      <c r="B17" s="27" t="s">
        <v>20</v>
      </c>
      <c r="C17" s="28">
        <f>SUM(C11:C16)</f>
        <v>1978</v>
      </c>
      <c r="D17" s="64">
        <f>SUM(D11:D16)</f>
        <v>202</v>
      </c>
      <c r="E17" s="264">
        <f>SUM(E11:E16)</f>
        <v>94</v>
      </c>
      <c r="F17" s="264">
        <f>SUM(F11:F16)</f>
        <v>108</v>
      </c>
      <c r="G17" s="264">
        <f>SUM(G11:G16)</f>
        <v>11</v>
      </c>
      <c r="H17" s="259">
        <f t="shared" si="1"/>
        <v>0.054455445544554455</v>
      </c>
      <c r="I17" s="28">
        <f>SUM(I11:I16)</f>
        <v>11450</v>
      </c>
      <c r="J17" s="65">
        <f t="shared" si="0"/>
        <v>56.68316831683168</v>
      </c>
      <c r="K17" s="46"/>
      <c r="L17" s="43"/>
    </row>
    <row r="18" spans="1:12" s="4" customFormat="1" ht="22.5" customHeight="1">
      <c r="A18" s="5" t="s">
        <v>10</v>
      </c>
      <c r="B18" s="129" t="s">
        <v>123</v>
      </c>
      <c r="C18" s="30">
        <v>0</v>
      </c>
      <c r="D18" s="31">
        <f>E18+F18</f>
        <v>5</v>
      </c>
      <c r="E18" s="260">
        <v>1</v>
      </c>
      <c r="F18" s="251">
        <v>4</v>
      </c>
      <c r="G18" s="251">
        <v>0</v>
      </c>
      <c r="H18" s="261">
        <f t="shared" si="1"/>
        <v>0</v>
      </c>
      <c r="I18" s="70">
        <v>192</v>
      </c>
      <c r="J18" s="71">
        <f t="shared" si="0"/>
        <v>38.4</v>
      </c>
      <c r="K18" s="9"/>
      <c r="L18" s="3"/>
    </row>
    <row r="19" spans="1:12" s="4" customFormat="1" ht="18.75" customHeight="1">
      <c r="A19" s="5" t="s">
        <v>21</v>
      </c>
      <c r="B19" s="130" t="s">
        <v>92</v>
      </c>
      <c r="C19" s="31">
        <v>159</v>
      </c>
      <c r="D19" s="31">
        <f aca="true" t="shared" si="2" ref="D19:D32">E19+F19</f>
        <v>15</v>
      </c>
      <c r="E19" s="262">
        <v>8</v>
      </c>
      <c r="F19" s="253">
        <v>7</v>
      </c>
      <c r="G19" s="253">
        <v>3</v>
      </c>
      <c r="H19" s="263">
        <f t="shared" si="1"/>
        <v>0.2</v>
      </c>
      <c r="I19" s="308">
        <v>308</v>
      </c>
      <c r="J19" s="73">
        <f t="shared" si="0"/>
        <v>20.533333333333335</v>
      </c>
      <c r="K19" s="7"/>
      <c r="L19" s="3"/>
    </row>
    <row r="20" spans="1:12" s="4" customFormat="1" ht="16.5" customHeight="1">
      <c r="A20" s="5"/>
      <c r="B20" s="131" t="s">
        <v>93</v>
      </c>
      <c r="C20" s="31">
        <v>271</v>
      </c>
      <c r="D20" s="31">
        <f t="shared" si="2"/>
        <v>18</v>
      </c>
      <c r="E20" s="262">
        <v>10</v>
      </c>
      <c r="F20" s="253">
        <v>8</v>
      </c>
      <c r="G20" s="253">
        <v>4</v>
      </c>
      <c r="H20" s="263">
        <f t="shared" si="1"/>
        <v>0.2222222222222222</v>
      </c>
      <c r="I20" s="308">
        <v>563</v>
      </c>
      <c r="J20" s="73">
        <f t="shared" si="0"/>
        <v>31.27777777777778</v>
      </c>
      <c r="K20" s="7"/>
      <c r="L20" s="3"/>
    </row>
    <row r="21" spans="1:12" s="4" customFormat="1" ht="16.5" customHeight="1">
      <c r="A21" s="5"/>
      <c r="B21" s="132" t="s">
        <v>94</v>
      </c>
      <c r="C21" s="31">
        <v>126</v>
      </c>
      <c r="D21" s="31">
        <f t="shared" si="2"/>
        <v>21</v>
      </c>
      <c r="E21" s="262">
        <v>6</v>
      </c>
      <c r="F21" s="253">
        <v>15</v>
      </c>
      <c r="G21" s="253">
        <v>2</v>
      </c>
      <c r="H21" s="263">
        <f t="shared" si="1"/>
        <v>0.09523809523809523</v>
      </c>
      <c r="I21" s="308">
        <v>414</v>
      </c>
      <c r="J21" s="73">
        <f t="shared" si="0"/>
        <v>19.714285714285715</v>
      </c>
      <c r="K21" s="7"/>
      <c r="L21" s="3"/>
    </row>
    <row r="22" spans="1:12" s="4" customFormat="1" ht="16.5" customHeight="1">
      <c r="A22" s="5"/>
      <c r="B22" s="59" t="s">
        <v>95</v>
      </c>
      <c r="C22" s="31">
        <v>424</v>
      </c>
      <c r="D22" s="31">
        <f t="shared" si="2"/>
        <v>53</v>
      </c>
      <c r="E22" s="262">
        <v>24</v>
      </c>
      <c r="F22" s="253">
        <v>29</v>
      </c>
      <c r="G22" s="253">
        <v>9</v>
      </c>
      <c r="H22" s="263">
        <f t="shared" si="1"/>
        <v>0.16981132075471697</v>
      </c>
      <c r="I22" s="308">
        <v>1967</v>
      </c>
      <c r="J22" s="73">
        <f t="shared" si="0"/>
        <v>37.113207547169814</v>
      </c>
      <c r="K22" s="7"/>
      <c r="L22" s="3"/>
    </row>
    <row r="23" spans="1:12" s="4" customFormat="1" ht="16.5" customHeight="1">
      <c r="A23" s="5"/>
      <c r="B23" s="59" t="s">
        <v>96</v>
      </c>
      <c r="C23" s="31">
        <v>364</v>
      </c>
      <c r="D23" s="31">
        <f t="shared" si="2"/>
        <v>60</v>
      </c>
      <c r="E23" s="262">
        <v>18</v>
      </c>
      <c r="F23" s="253">
        <v>42</v>
      </c>
      <c r="G23" s="253">
        <v>2</v>
      </c>
      <c r="H23" s="263">
        <f t="shared" si="1"/>
        <v>0.03333333333333333</v>
      </c>
      <c r="I23" s="308">
        <v>1890</v>
      </c>
      <c r="J23" s="73">
        <f t="shared" si="0"/>
        <v>31.5</v>
      </c>
      <c r="K23" s="7"/>
      <c r="L23" s="3"/>
    </row>
    <row r="24" spans="1:12" s="4" customFormat="1" ht="16.5" customHeight="1">
      <c r="A24" s="5"/>
      <c r="B24" s="59" t="s">
        <v>97</v>
      </c>
      <c r="C24" s="31">
        <v>547</v>
      </c>
      <c r="D24" s="31">
        <f t="shared" si="2"/>
        <v>93</v>
      </c>
      <c r="E24" s="262">
        <v>38</v>
      </c>
      <c r="F24" s="253">
        <v>55</v>
      </c>
      <c r="G24" s="253">
        <v>5</v>
      </c>
      <c r="H24" s="263">
        <f t="shared" si="1"/>
        <v>0.053763440860215055</v>
      </c>
      <c r="I24" s="308">
        <v>2653</v>
      </c>
      <c r="J24" s="73">
        <f t="shared" si="0"/>
        <v>28.526881720430108</v>
      </c>
      <c r="K24" s="7"/>
      <c r="L24" s="3"/>
    </row>
    <row r="25" spans="1:12" s="4" customFormat="1" ht="16.5" customHeight="1">
      <c r="A25" s="5"/>
      <c r="B25" s="59" t="s">
        <v>98</v>
      </c>
      <c r="C25" s="31">
        <v>449</v>
      </c>
      <c r="D25" s="31">
        <f t="shared" si="2"/>
        <v>51</v>
      </c>
      <c r="E25" s="262">
        <v>28</v>
      </c>
      <c r="F25" s="253">
        <v>23</v>
      </c>
      <c r="G25" s="253">
        <v>1</v>
      </c>
      <c r="H25" s="263">
        <f t="shared" si="1"/>
        <v>0.0196078431372549</v>
      </c>
      <c r="I25" s="308">
        <v>2237</v>
      </c>
      <c r="J25" s="73">
        <f t="shared" si="0"/>
        <v>43.86274509803921</v>
      </c>
      <c r="K25" s="7"/>
      <c r="L25" s="3"/>
    </row>
    <row r="26" spans="1:12" s="4" customFormat="1" ht="16.5" customHeight="1">
      <c r="A26" s="5"/>
      <c r="B26" s="59" t="s">
        <v>99</v>
      </c>
      <c r="C26" s="31">
        <v>381</v>
      </c>
      <c r="D26" s="31">
        <f t="shared" si="2"/>
        <v>51</v>
      </c>
      <c r="E26" s="262">
        <v>19</v>
      </c>
      <c r="F26" s="253">
        <v>32</v>
      </c>
      <c r="G26" s="253">
        <v>4</v>
      </c>
      <c r="H26" s="263">
        <f t="shared" si="1"/>
        <v>0.0784313725490196</v>
      </c>
      <c r="I26" s="308">
        <v>1645</v>
      </c>
      <c r="J26" s="73">
        <f t="shared" si="0"/>
        <v>32.254901960784316</v>
      </c>
      <c r="K26" s="7"/>
      <c r="L26" s="3"/>
    </row>
    <row r="27" spans="1:12" s="4" customFormat="1" ht="16.5" customHeight="1">
      <c r="A27" s="5"/>
      <c r="B27" s="59" t="s">
        <v>100</v>
      </c>
      <c r="C27" s="31">
        <v>342</v>
      </c>
      <c r="D27" s="31">
        <f t="shared" si="2"/>
        <v>34</v>
      </c>
      <c r="E27" s="262">
        <v>16</v>
      </c>
      <c r="F27" s="253">
        <v>18</v>
      </c>
      <c r="G27" s="253">
        <v>1</v>
      </c>
      <c r="H27" s="263">
        <f t="shared" si="1"/>
        <v>0.029411764705882353</v>
      </c>
      <c r="I27" s="308">
        <v>1077</v>
      </c>
      <c r="J27" s="73">
        <f t="shared" si="0"/>
        <v>31.676470588235293</v>
      </c>
      <c r="K27" s="7"/>
      <c r="L27" s="3"/>
    </row>
    <row r="28" spans="1:12" s="4" customFormat="1" ht="16.5" customHeight="1">
      <c r="A28" s="5"/>
      <c r="B28" s="59" t="s">
        <v>101</v>
      </c>
      <c r="C28" s="31">
        <v>404</v>
      </c>
      <c r="D28" s="31">
        <f t="shared" si="2"/>
        <v>62</v>
      </c>
      <c r="E28" s="262">
        <v>30</v>
      </c>
      <c r="F28" s="253">
        <v>32</v>
      </c>
      <c r="G28" s="253">
        <v>5</v>
      </c>
      <c r="H28" s="263">
        <f t="shared" si="1"/>
        <v>0.08064516129032258</v>
      </c>
      <c r="I28" s="308">
        <v>2578</v>
      </c>
      <c r="J28" s="73">
        <f t="shared" si="0"/>
        <v>41.58064516129032</v>
      </c>
      <c r="K28" s="7"/>
      <c r="L28" s="3"/>
    </row>
    <row r="29" spans="1:12" s="4" customFormat="1" ht="16.5" customHeight="1">
      <c r="A29" s="5"/>
      <c r="B29" s="59" t="s">
        <v>102</v>
      </c>
      <c r="C29" s="31">
        <v>396</v>
      </c>
      <c r="D29" s="31">
        <f t="shared" si="2"/>
        <v>75</v>
      </c>
      <c r="E29" s="262">
        <v>36</v>
      </c>
      <c r="F29" s="253">
        <v>39</v>
      </c>
      <c r="G29" s="253">
        <v>17</v>
      </c>
      <c r="H29" s="263">
        <f t="shared" si="1"/>
        <v>0.22666666666666666</v>
      </c>
      <c r="I29" s="72">
        <v>2350</v>
      </c>
      <c r="J29" s="73">
        <f t="shared" si="0"/>
        <v>31.333333333333332</v>
      </c>
      <c r="K29" s="7"/>
      <c r="L29" s="3"/>
    </row>
    <row r="30" spans="1:12" s="4" customFormat="1" ht="16.5" customHeight="1">
      <c r="A30" s="5"/>
      <c r="B30" s="59" t="s">
        <v>103</v>
      </c>
      <c r="C30" s="31">
        <v>447</v>
      </c>
      <c r="D30" s="31">
        <f t="shared" si="2"/>
        <v>70</v>
      </c>
      <c r="E30" s="262">
        <v>29</v>
      </c>
      <c r="F30" s="253">
        <v>41</v>
      </c>
      <c r="G30" s="253">
        <v>2</v>
      </c>
      <c r="H30" s="263">
        <f t="shared" si="1"/>
        <v>0.02857142857142857</v>
      </c>
      <c r="I30" s="72">
        <v>2667</v>
      </c>
      <c r="J30" s="73">
        <f t="shared" si="0"/>
        <v>38.1</v>
      </c>
      <c r="K30" s="7"/>
      <c r="L30" s="3"/>
    </row>
    <row r="31" spans="1:12" s="4" customFormat="1" ht="16.5" customHeight="1">
      <c r="A31" s="5"/>
      <c r="B31" s="59" t="s">
        <v>104</v>
      </c>
      <c r="C31" s="31">
        <v>472</v>
      </c>
      <c r="D31" s="31">
        <f t="shared" si="2"/>
        <v>72</v>
      </c>
      <c r="E31" s="262">
        <v>28</v>
      </c>
      <c r="F31" s="253">
        <v>44</v>
      </c>
      <c r="G31" s="253">
        <v>1</v>
      </c>
      <c r="H31" s="263">
        <f t="shared" si="1"/>
        <v>0.013888888888888888</v>
      </c>
      <c r="I31" s="72">
        <v>3025</v>
      </c>
      <c r="J31" s="73">
        <f t="shared" si="0"/>
        <v>42.013888888888886</v>
      </c>
      <c r="K31" s="7"/>
      <c r="L31" s="3"/>
    </row>
    <row r="32" spans="1:12" s="4" customFormat="1" ht="16.5" customHeight="1">
      <c r="A32" s="5"/>
      <c r="B32" s="60" t="s">
        <v>105</v>
      </c>
      <c r="C32" s="36">
        <v>438</v>
      </c>
      <c r="D32" s="36">
        <f t="shared" si="2"/>
        <v>80</v>
      </c>
      <c r="E32" s="265">
        <v>39</v>
      </c>
      <c r="F32" s="255">
        <v>41</v>
      </c>
      <c r="G32" s="255">
        <v>16</v>
      </c>
      <c r="H32" s="266">
        <f t="shared" si="1"/>
        <v>0.2</v>
      </c>
      <c r="I32" s="74">
        <v>2887</v>
      </c>
      <c r="J32" s="75">
        <f t="shared" si="0"/>
        <v>36.0875</v>
      </c>
      <c r="K32" s="11"/>
      <c r="L32" s="3"/>
    </row>
    <row r="33" spans="1:12" s="44" customFormat="1" ht="16.5">
      <c r="A33" s="5"/>
      <c r="B33" s="27" t="s">
        <v>22</v>
      </c>
      <c r="C33" s="51">
        <f>SUM(C18:C32)</f>
        <v>5220</v>
      </c>
      <c r="D33" s="63">
        <f>SUM(D18:D32)</f>
        <v>760</v>
      </c>
      <c r="E33" s="267">
        <f>SUM(E18:E32)</f>
        <v>330</v>
      </c>
      <c r="F33" s="267">
        <f>SUM(F18:F32)</f>
        <v>430</v>
      </c>
      <c r="G33" s="267">
        <f>SUM(G18:G32)</f>
        <v>72</v>
      </c>
      <c r="H33" s="259">
        <f t="shared" si="1"/>
        <v>0.09473684210526316</v>
      </c>
      <c r="I33" s="51">
        <f>SUM(I18:I32)</f>
        <v>26453</v>
      </c>
      <c r="J33" s="65">
        <f t="shared" si="0"/>
        <v>34.80657894736842</v>
      </c>
      <c r="K33" s="46"/>
      <c r="L33" s="43"/>
    </row>
    <row r="34" spans="1:12" s="4" customFormat="1" ht="14.25" customHeight="1">
      <c r="A34" s="5" t="s">
        <v>11</v>
      </c>
      <c r="B34" s="129" t="s">
        <v>122</v>
      </c>
      <c r="C34" s="287">
        <v>0</v>
      </c>
      <c r="D34" s="292">
        <f>E34+F34</f>
        <v>0</v>
      </c>
      <c r="E34" s="251">
        <v>0</v>
      </c>
      <c r="F34" s="251">
        <v>0</v>
      </c>
      <c r="G34" s="251">
        <v>0</v>
      </c>
      <c r="H34" s="261" t="e">
        <f t="shared" si="1"/>
        <v>#DIV/0!</v>
      </c>
      <c r="I34" s="70">
        <v>0</v>
      </c>
      <c r="J34" s="71" t="e">
        <f t="shared" si="0"/>
        <v>#DIV/0!</v>
      </c>
      <c r="K34" s="9"/>
      <c r="L34" s="3"/>
    </row>
    <row r="35" spans="1:12" s="4" customFormat="1" ht="16.5" customHeight="1">
      <c r="A35" s="5" t="s">
        <v>23</v>
      </c>
      <c r="B35" s="133" t="s">
        <v>106</v>
      </c>
      <c r="C35" s="288">
        <v>437</v>
      </c>
      <c r="D35" s="290">
        <f>E35+F35</f>
        <v>140</v>
      </c>
      <c r="E35" s="253">
        <v>101</v>
      </c>
      <c r="F35" s="253">
        <v>39</v>
      </c>
      <c r="G35" s="253">
        <v>14</v>
      </c>
      <c r="H35" s="263">
        <f t="shared" si="1"/>
        <v>0.1</v>
      </c>
      <c r="I35" s="72">
        <v>5986</v>
      </c>
      <c r="J35" s="73">
        <f t="shared" si="0"/>
        <v>42.75714285714286</v>
      </c>
      <c r="K35" s="7"/>
      <c r="L35" s="3"/>
    </row>
    <row r="36" spans="1:12" s="4" customFormat="1" ht="16.5" customHeight="1">
      <c r="A36" s="5"/>
      <c r="B36" s="62" t="s">
        <v>107</v>
      </c>
      <c r="C36" s="288">
        <v>640</v>
      </c>
      <c r="D36" s="290">
        <f>E36+F36</f>
        <v>120</v>
      </c>
      <c r="E36" s="253">
        <v>98</v>
      </c>
      <c r="F36" s="253">
        <v>22</v>
      </c>
      <c r="G36" s="253">
        <v>0</v>
      </c>
      <c r="H36" s="263">
        <f t="shared" si="1"/>
        <v>0</v>
      </c>
      <c r="I36" s="72">
        <v>5580</v>
      </c>
      <c r="J36" s="73">
        <f aca="true" t="shared" si="3" ref="J36:J57">I36/D36</f>
        <v>46.5</v>
      </c>
      <c r="K36" s="7"/>
      <c r="L36" s="3"/>
    </row>
    <row r="37" spans="1:12" s="4" customFormat="1" ht="16.5" customHeight="1">
      <c r="A37" s="5"/>
      <c r="B37" s="59" t="s">
        <v>108</v>
      </c>
      <c r="C37" s="288">
        <v>470</v>
      </c>
      <c r="D37" s="290">
        <f>E37+F37</f>
        <v>120</v>
      </c>
      <c r="E37" s="253">
        <v>73</v>
      </c>
      <c r="F37" s="253">
        <v>47</v>
      </c>
      <c r="G37" s="253">
        <v>3</v>
      </c>
      <c r="H37" s="263">
        <f t="shared" si="1"/>
        <v>0.025</v>
      </c>
      <c r="I37" s="72">
        <v>4627</v>
      </c>
      <c r="J37" s="73">
        <f t="shared" si="3"/>
        <v>38.55833333333333</v>
      </c>
      <c r="K37" s="7"/>
      <c r="L37" s="3"/>
    </row>
    <row r="38" spans="1:12" s="4" customFormat="1" ht="16.5" customHeight="1">
      <c r="A38" s="5"/>
      <c r="B38" s="61" t="s">
        <v>109</v>
      </c>
      <c r="C38" s="289">
        <v>334</v>
      </c>
      <c r="D38" s="291">
        <f>E38+F38</f>
        <v>62</v>
      </c>
      <c r="E38" s="253">
        <v>38</v>
      </c>
      <c r="F38" s="253">
        <v>24</v>
      </c>
      <c r="G38" s="253">
        <v>20</v>
      </c>
      <c r="H38" s="263">
        <f t="shared" si="1"/>
        <v>0.3225806451612903</v>
      </c>
      <c r="I38" s="72">
        <v>1667</v>
      </c>
      <c r="J38" s="73">
        <f t="shared" si="3"/>
        <v>26.887096774193548</v>
      </c>
      <c r="K38" s="7"/>
      <c r="L38" s="3"/>
    </row>
    <row r="39" spans="1:12" s="44" customFormat="1" ht="16.5" customHeight="1">
      <c r="A39" s="5"/>
      <c r="B39" s="27" t="s">
        <v>24</v>
      </c>
      <c r="C39" s="28">
        <f>SUM(C34:C38)</f>
        <v>1881</v>
      </c>
      <c r="D39" s="63">
        <f>SUM(D34:D38)</f>
        <v>442</v>
      </c>
      <c r="E39" s="264">
        <f>SUM(E34:E38)</f>
        <v>310</v>
      </c>
      <c r="F39" s="264">
        <f>SUM(F34:F38)</f>
        <v>132</v>
      </c>
      <c r="G39" s="264">
        <f>SUM(G34:G38)</f>
        <v>37</v>
      </c>
      <c r="H39" s="259">
        <f t="shared" si="1"/>
        <v>0.083710407239819</v>
      </c>
      <c r="I39" s="28">
        <f>SUM(I34:I38)</f>
        <v>17860</v>
      </c>
      <c r="J39" s="65">
        <f t="shared" si="3"/>
        <v>40.40723981900452</v>
      </c>
      <c r="K39" s="46"/>
      <c r="L39" s="43"/>
    </row>
    <row r="40" spans="1:12" s="4" customFormat="1" ht="16.5" customHeight="1">
      <c r="A40" s="21" t="s">
        <v>12</v>
      </c>
      <c r="B40" s="129" t="s">
        <v>121</v>
      </c>
      <c r="C40" s="287">
        <v>0</v>
      </c>
      <c r="D40" s="292">
        <f>E40+F40</f>
        <v>0</v>
      </c>
      <c r="E40" s="251">
        <v>0</v>
      </c>
      <c r="F40" s="251">
        <v>0</v>
      </c>
      <c r="G40" s="251">
        <v>0</v>
      </c>
      <c r="H40" s="261" t="e">
        <f t="shared" si="1"/>
        <v>#DIV/0!</v>
      </c>
      <c r="I40" s="70">
        <v>0</v>
      </c>
      <c r="J40" s="71" t="e">
        <f t="shared" si="3"/>
        <v>#DIV/0!</v>
      </c>
      <c r="K40" s="9"/>
      <c r="L40" s="3"/>
    </row>
    <row r="41" spans="1:12" s="4" customFormat="1" ht="16.5" customHeight="1">
      <c r="A41" s="305"/>
      <c r="B41" s="306" t="s">
        <v>248</v>
      </c>
      <c r="C41" s="307">
        <v>82</v>
      </c>
      <c r="D41" s="290">
        <f>E41+F41</f>
        <v>25</v>
      </c>
      <c r="E41" s="253">
        <v>10</v>
      </c>
      <c r="F41" s="253">
        <v>15</v>
      </c>
      <c r="G41" s="253">
        <v>2</v>
      </c>
      <c r="H41" s="263">
        <f t="shared" si="1"/>
        <v>0.08</v>
      </c>
      <c r="I41" s="72">
        <v>504</v>
      </c>
      <c r="J41" s="73">
        <f t="shared" si="3"/>
        <v>20.16</v>
      </c>
      <c r="K41" s="7"/>
      <c r="L41" s="3"/>
    </row>
    <row r="42" spans="1:12" s="4" customFormat="1" ht="16.5" customHeight="1">
      <c r="A42" s="5" t="s">
        <v>25</v>
      </c>
      <c r="B42" s="133" t="s">
        <v>110</v>
      </c>
      <c r="C42" s="288">
        <v>737</v>
      </c>
      <c r="D42" s="290">
        <f aca="true" t="shared" si="4" ref="D42:D47">E42+F42</f>
        <v>98</v>
      </c>
      <c r="E42" s="253">
        <v>47</v>
      </c>
      <c r="F42" s="253">
        <v>51</v>
      </c>
      <c r="G42" s="253">
        <v>0</v>
      </c>
      <c r="H42" s="263">
        <f t="shared" si="1"/>
        <v>0</v>
      </c>
      <c r="I42" s="72">
        <v>3610</v>
      </c>
      <c r="J42" s="73">
        <f t="shared" si="3"/>
        <v>36.83673469387755</v>
      </c>
      <c r="K42" s="7"/>
      <c r="L42" s="3"/>
    </row>
    <row r="43" spans="1:12" s="4" customFormat="1" ht="16.5" customHeight="1">
      <c r="A43" s="5"/>
      <c r="B43" s="133" t="s">
        <v>111</v>
      </c>
      <c r="C43" s="288">
        <v>828</v>
      </c>
      <c r="D43" s="290">
        <f t="shared" si="4"/>
        <v>92</v>
      </c>
      <c r="E43" s="253">
        <v>53</v>
      </c>
      <c r="F43" s="253">
        <v>39</v>
      </c>
      <c r="G43" s="253">
        <v>1</v>
      </c>
      <c r="H43" s="263">
        <f t="shared" si="1"/>
        <v>0.010869565217391304</v>
      </c>
      <c r="I43" s="72">
        <v>4602</v>
      </c>
      <c r="J43" s="73">
        <f t="shared" si="3"/>
        <v>50.02173913043478</v>
      </c>
      <c r="K43" s="7"/>
      <c r="L43" s="3"/>
    </row>
    <row r="44" spans="1:12" s="4" customFormat="1" ht="16.5" customHeight="1">
      <c r="A44" s="5"/>
      <c r="B44" s="62" t="s">
        <v>112</v>
      </c>
      <c r="C44" s="288">
        <v>411</v>
      </c>
      <c r="D44" s="290">
        <f t="shared" si="4"/>
        <v>45</v>
      </c>
      <c r="E44" s="253">
        <v>27</v>
      </c>
      <c r="F44" s="253">
        <v>18</v>
      </c>
      <c r="G44" s="253">
        <v>4</v>
      </c>
      <c r="H44" s="263">
        <f t="shared" si="1"/>
        <v>0.08888888888888889</v>
      </c>
      <c r="I44" s="72">
        <v>2131</v>
      </c>
      <c r="J44" s="73">
        <f t="shared" si="3"/>
        <v>47.355555555555554</v>
      </c>
      <c r="K44" s="7"/>
      <c r="L44" s="3"/>
    </row>
    <row r="45" spans="1:12" s="4" customFormat="1" ht="16.5" customHeight="1">
      <c r="A45" s="5"/>
      <c r="B45" s="59" t="s">
        <v>113</v>
      </c>
      <c r="C45" s="288">
        <v>759</v>
      </c>
      <c r="D45" s="290">
        <f t="shared" si="4"/>
        <v>104</v>
      </c>
      <c r="E45" s="253">
        <v>32</v>
      </c>
      <c r="F45" s="253">
        <v>72</v>
      </c>
      <c r="G45" s="253">
        <v>25</v>
      </c>
      <c r="H45" s="263">
        <f t="shared" si="1"/>
        <v>0.2403846153846154</v>
      </c>
      <c r="I45" s="72">
        <v>3484</v>
      </c>
      <c r="J45" s="73">
        <f t="shared" si="3"/>
        <v>33.5</v>
      </c>
      <c r="K45" s="7"/>
      <c r="L45" s="3"/>
    </row>
    <row r="46" spans="1:12" s="4" customFormat="1" ht="16.5" customHeight="1">
      <c r="A46" s="5"/>
      <c r="B46" s="59" t="s">
        <v>114</v>
      </c>
      <c r="C46" s="288">
        <v>409</v>
      </c>
      <c r="D46" s="290">
        <f t="shared" si="4"/>
        <v>38</v>
      </c>
      <c r="E46" s="253">
        <v>23</v>
      </c>
      <c r="F46" s="253">
        <v>15</v>
      </c>
      <c r="G46" s="253">
        <v>4</v>
      </c>
      <c r="H46" s="263">
        <f t="shared" si="1"/>
        <v>0.10526315789473684</v>
      </c>
      <c r="I46" s="72">
        <v>1503</v>
      </c>
      <c r="J46" s="73">
        <f t="shared" si="3"/>
        <v>39.55263157894737</v>
      </c>
      <c r="K46" s="7"/>
      <c r="L46" s="3"/>
    </row>
    <row r="47" spans="1:12" s="4" customFormat="1" ht="16.5" customHeight="1">
      <c r="A47" s="5"/>
      <c r="B47" s="61" t="s">
        <v>115</v>
      </c>
      <c r="C47" s="289">
        <v>414</v>
      </c>
      <c r="D47" s="291">
        <f t="shared" si="4"/>
        <v>36</v>
      </c>
      <c r="E47" s="253">
        <v>24</v>
      </c>
      <c r="F47" s="253">
        <v>12</v>
      </c>
      <c r="G47" s="253">
        <v>2</v>
      </c>
      <c r="H47" s="263">
        <f t="shared" si="1"/>
        <v>0.05555555555555555</v>
      </c>
      <c r="I47" s="72">
        <v>1658</v>
      </c>
      <c r="J47" s="73">
        <f t="shared" si="3"/>
        <v>46.05555555555556</v>
      </c>
      <c r="K47" s="7"/>
      <c r="L47" s="3"/>
    </row>
    <row r="48" spans="1:12" s="44" customFormat="1" ht="16.5">
      <c r="A48" s="5"/>
      <c r="B48" s="27" t="s">
        <v>27</v>
      </c>
      <c r="C48" s="28">
        <f>SUM(C40:C47)</f>
        <v>3640</v>
      </c>
      <c r="D48" s="142">
        <f>SUM(D40:D47)</f>
        <v>438</v>
      </c>
      <c r="E48" s="264">
        <f>SUM(E40:E47)</f>
        <v>216</v>
      </c>
      <c r="F48" s="264">
        <f>SUM(F40:F47)</f>
        <v>222</v>
      </c>
      <c r="G48" s="264">
        <f>SUM(G40:G47)</f>
        <v>38</v>
      </c>
      <c r="H48" s="259">
        <f t="shared" si="1"/>
        <v>0.0867579908675799</v>
      </c>
      <c r="I48" s="28">
        <f>SUM(I40:I47)</f>
        <v>17492</v>
      </c>
      <c r="J48" s="65">
        <f t="shared" si="3"/>
        <v>39.93607305936073</v>
      </c>
      <c r="K48" s="46"/>
      <c r="L48" s="43"/>
    </row>
    <row r="49" spans="1:12" s="4" customFormat="1" ht="16.5" customHeight="1">
      <c r="A49" s="21" t="s">
        <v>8</v>
      </c>
      <c r="B49" s="129" t="s">
        <v>120</v>
      </c>
      <c r="C49" s="30">
        <v>0</v>
      </c>
      <c r="D49" s="67">
        <f>E49+F49</f>
        <v>0</v>
      </c>
      <c r="E49" s="260">
        <v>0</v>
      </c>
      <c r="F49" s="251">
        <v>0</v>
      </c>
      <c r="G49" s="251">
        <v>0</v>
      </c>
      <c r="H49" s="261" t="e">
        <f t="shared" si="1"/>
        <v>#DIV/0!</v>
      </c>
      <c r="I49" s="70">
        <v>0</v>
      </c>
      <c r="J49" s="71" t="e">
        <f t="shared" si="3"/>
        <v>#DIV/0!</v>
      </c>
      <c r="K49" s="9"/>
      <c r="L49" s="3"/>
    </row>
    <row r="50" spans="1:12" s="4" customFormat="1" ht="16.5" customHeight="1">
      <c r="A50" s="5" t="s">
        <v>26</v>
      </c>
      <c r="B50" s="134" t="s">
        <v>116</v>
      </c>
      <c r="C50" s="42">
        <v>366</v>
      </c>
      <c r="D50" s="79">
        <f>E50+F50</f>
        <v>72</v>
      </c>
      <c r="E50" s="262">
        <v>28</v>
      </c>
      <c r="F50" s="253">
        <v>44</v>
      </c>
      <c r="G50" s="253">
        <v>0</v>
      </c>
      <c r="H50" s="263">
        <f t="shared" si="1"/>
        <v>0</v>
      </c>
      <c r="I50" s="72">
        <v>3236</v>
      </c>
      <c r="J50" s="73">
        <f t="shared" si="3"/>
        <v>44.94444444444444</v>
      </c>
      <c r="K50" s="7"/>
      <c r="L50" s="3"/>
    </row>
    <row r="51" spans="1:12" s="44" customFormat="1" ht="16.5" customHeight="1">
      <c r="A51" s="5"/>
      <c r="B51" s="27" t="s">
        <v>28</v>
      </c>
      <c r="C51" s="28">
        <f>SUM(C49:C50)</f>
        <v>366</v>
      </c>
      <c r="D51" s="64">
        <f>SUM(D49:D50)</f>
        <v>72</v>
      </c>
      <c r="E51" s="264">
        <f>SUM(E49:E50)</f>
        <v>28</v>
      </c>
      <c r="F51" s="264">
        <f>SUM(F49:F50)</f>
        <v>44</v>
      </c>
      <c r="G51" s="264">
        <f>SUM(G49:G50)</f>
        <v>0</v>
      </c>
      <c r="H51" s="259">
        <f t="shared" si="1"/>
        <v>0</v>
      </c>
      <c r="I51" s="28">
        <f>SUM(I49:I50)</f>
        <v>3236</v>
      </c>
      <c r="J51" s="65">
        <f t="shared" si="3"/>
        <v>44.94444444444444</v>
      </c>
      <c r="K51" s="46"/>
      <c r="L51" s="43"/>
    </row>
    <row r="52" spans="1:12" s="4" customFormat="1" ht="16.5" customHeight="1">
      <c r="A52" s="5" t="s">
        <v>13</v>
      </c>
      <c r="B52" s="129" t="s">
        <v>83</v>
      </c>
      <c r="C52" s="30">
        <v>0</v>
      </c>
      <c r="D52" s="67">
        <f>E52+F52</f>
        <v>1</v>
      </c>
      <c r="E52" s="260">
        <v>0</v>
      </c>
      <c r="F52" s="251">
        <v>1</v>
      </c>
      <c r="G52" s="251">
        <v>0</v>
      </c>
      <c r="H52" s="261">
        <f t="shared" si="1"/>
        <v>0</v>
      </c>
      <c r="I52" s="70">
        <v>21</v>
      </c>
      <c r="J52" s="71">
        <f t="shared" si="3"/>
        <v>21</v>
      </c>
      <c r="K52" s="9"/>
      <c r="L52" s="3"/>
    </row>
    <row r="53" spans="1:12" s="4" customFormat="1" ht="19.5" customHeight="1">
      <c r="A53" s="5" t="s">
        <v>29</v>
      </c>
      <c r="B53" s="133" t="s">
        <v>117</v>
      </c>
      <c r="C53" s="42">
        <v>755</v>
      </c>
      <c r="D53" s="79">
        <f>E53+F53</f>
        <v>111</v>
      </c>
      <c r="E53" s="262">
        <v>46</v>
      </c>
      <c r="F53" s="253">
        <v>65</v>
      </c>
      <c r="G53" s="253">
        <v>11</v>
      </c>
      <c r="H53" s="263">
        <f t="shared" si="1"/>
        <v>0.0990990990990991</v>
      </c>
      <c r="I53" s="72">
        <v>5008</v>
      </c>
      <c r="J53" s="73">
        <f t="shared" si="3"/>
        <v>45.11711711711712</v>
      </c>
      <c r="K53" s="7"/>
      <c r="L53" s="3"/>
    </row>
    <row r="54" spans="1:13" s="44" customFormat="1" ht="18.75" customHeight="1">
      <c r="A54" s="5"/>
      <c r="B54" s="27" t="s">
        <v>30</v>
      </c>
      <c r="C54" s="28">
        <f>SUM(C52:C53)</f>
        <v>755</v>
      </c>
      <c r="D54" s="64">
        <f>SUM(D52:D53)</f>
        <v>112</v>
      </c>
      <c r="E54" s="264">
        <f>SUM(E52:E53)</f>
        <v>46</v>
      </c>
      <c r="F54" s="264">
        <f>SUM(F52:F53)</f>
        <v>66</v>
      </c>
      <c r="G54" s="264">
        <f>SUM(G52:G53)</f>
        <v>11</v>
      </c>
      <c r="H54" s="259">
        <f t="shared" si="1"/>
        <v>0.09821428571428571</v>
      </c>
      <c r="I54" s="28">
        <f>SUM(I52:I53)</f>
        <v>5029</v>
      </c>
      <c r="J54" s="65">
        <f t="shared" si="3"/>
        <v>44.901785714285715</v>
      </c>
      <c r="K54" s="46"/>
      <c r="L54" s="43"/>
      <c r="M54" s="43"/>
    </row>
    <row r="55" spans="1:12" s="4" customFormat="1" ht="16.5" customHeight="1">
      <c r="A55" s="21" t="s">
        <v>9</v>
      </c>
      <c r="B55" s="129" t="s">
        <v>119</v>
      </c>
      <c r="C55" s="30">
        <v>0</v>
      </c>
      <c r="D55" s="67">
        <f>E55+F55</f>
        <v>0</v>
      </c>
      <c r="E55" s="260">
        <v>0</v>
      </c>
      <c r="F55" s="251">
        <v>0</v>
      </c>
      <c r="G55" s="251">
        <v>0</v>
      </c>
      <c r="H55" s="261" t="e">
        <f t="shared" si="1"/>
        <v>#DIV/0!</v>
      </c>
      <c r="I55" s="70">
        <v>0</v>
      </c>
      <c r="J55" s="71" t="e">
        <f t="shared" si="3"/>
        <v>#DIV/0!</v>
      </c>
      <c r="K55" s="9"/>
      <c r="L55" s="3"/>
    </row>
    <row r="56" spans="1:12" s="4" customFormat="1" ht="16.5" customHeight="1">
      <c r="A56" s="5" t="s">
        <v>31</v>
      </c>
      <c r="B56" s="135" t="s">
        <v>118</v>
      </c>
      <c r="C56" s="31">
        <v>748</v>
      </c>
      <c r="D56" s="68">
        <f>E56+F56</f>
        <v>130</v>
      </c>
      <c r="E56" s="262">
        <v>90</v>
      </c>
      <c r="F56" s="253">
        <v>40</v>
      </c>
      <c r="G56" s="253">
        <v>4</v>
      </c>
      <c r="H56" s="263">
        <f t="shared" si="1"/>
        <v>0.03076923076923077</v>
      </c>
      <c r="I56" s="72">
        <v>5323</v>
      </c>
      <c r="J56" s="73">
        <f t="shared" si="3"/>
        <v>40.94615384615385</v>
      </c>
      <c r="K56" s="7"/>
      <c r="L56" s="3"/>
    </row>
    <row r="57" spans="1:11" s="52" customFormat="1" ht="16.5" customHeight="1">
      <c r="A57" s="24"/>
      <c r="B57" s="27" t="s">
        <v>32</v>
      </c>
      <c r="C57" s="28">
        <f>SUM(C55:C56)</f>
        <v>748</v>
      </c>
      <c r="D57" s="298">
        <f>SUM(D55:D56)</f>
        <v>130</v>
      </c>
      <c r="E57" s="264">
        <f>SUM(E55:E56)</f>
        <v>90</v>
      </c>
      <c r="F57" s="264">
        <f>SUM(F55:F56)</f>
        <v>40</v>
      </c>
      <c r="G57" s="264">
        <f>SUM(G55:G56)</f>
        <v>4</v>
      </c>
      <c r="H57" s="294">
        <f>G57/D57</f>
        <v>0.03076923076923077</v>
      </c>
      <c r="I57" s="28">
        <f>SUM(I55:I56)</f>
        <v>5323</v>
      </c>
      <c r="J57" s="302">
        <f>I57/D57</f>
        <v>40.94615384615385</v>
      </c>
      <c r="K57" s="53"/>
    </row>
    <row r="58" spans="1:12" s="52" customFormat="1" ht="16.5" customHeight="1">
      <c r="A58" s="120" t="s">
        <v>240</v>
      </c>
      <c r="B58" s="32" t="s">
        <v>246</v>
      </c>
      <c r="C58" s="287">
        <v>0</v>
      </c>
      <c r="D58" s="292">
        <f>E58+F58</f>
        <v>6</v>
      </c>
      <c r="E58" s="253">
        <v>0</v>
      </c>
      <c r="F58" s="253">
        <v>6</v>
      </c>
      <c r="G58" s="253">
        <v>0</v>
      </c>
      <c r="H58" s="261">
        <f aca="true" t="shared" si="5" ref="H58:H63">G58/D58</f>
        <v>0</v>
      </c>
      <c r="I58" s="77">
        <v>184</v>
      </c>
      <c r="J58" s="296">
        <f>I58/D58</f>
        <v>30.666666666666668</v>
      </c>
      <c r="K58" s="299"/>
      <c r="L58" s="32"/>
    </row>
    <row r="59" spans="2:12" s="4" customFormat="1" ht="24" customHeight="1">
      <c r="B59" s="32" t="s">
        <v>241</v>
      </c>
      <c r="C59" s="288">
        <v>0</v>
      </c>
      <c r="D59" s="290">
        <f>E59+F59</f>
        <v>453</v>
      </c>
      <c r="E59" s="253">
        <v>453</v>
      </c>
      <c r="F59" s="253">
        <v>0</v>
      </c>
      <c r="G59" s="253">
        <v>0</v>
      </c>
      <c r="H59" s="263">
        <f t="shared" si="5"/>
        <v>0</v>
      </c>
      <c r="I59" s="77">
        <v>27029</v>
      </c>
      <c r="J59" s="297">
        <f>I59/D59</f>
        <v>59.666666666666664</v>
      </c>
      <c r="K59" s="300"/>
      <c r="L59" s="32"/>
    </row>
    <row r="60" spans="1:12" s="4" customFormat="1" ht="24" customHeight="1">
      <c r="A60" s="270"/>
      <c r="B60" s="32" t="s">
        <v>242</v>
      </c>
      <c r="C60" s="288">
        <v>0</v>
      </c>
      <c r="D60" s="290">
        <f>E60+F60</f>
        <v>44</v>
      </c>
      <c r="E60" s="253">
        <v>32</v>
      </c>
      <c r="F60" s="253">
        <v>12</v>
      </c>
      <c r="G60" s="253">
        <v>0</v>
      </c>
      <c r="H60" s="263">
        <f t="shared" si="5"/>
        <v>0</v>
      </c>
      <c r="I60" s="77">
        <v>856</v>
      </c>
      <c r="J60" s="297">
        <f>I60/D60</f>
        <v>19.454545454545453</v>
      </c>
      <c r="K60" s="300"/>
      <c r="L60" s="32"/>
    </row>
    <row r="61" spans="1:12" s="4" customFormat="1" ht="24" customHeight="1">
      <c r="A61" s="270"/>
      <c r="B61" s="32" t="s">
        <v>243</v>
      </c>
      <c r="C61" s="289">
        <v>0</v>
      </c>
      <c r="D61" s="290">
        <f>E61+F61</f>
        <v>107</v>
      </c>
      <c r="E61" s="253">
        <v>107</v>
      </c>
      <c r="F61" s="253">
        <v>0</v>
      </c>
      <c r="G61" s="253">
        <v>53</v>
      </c>
      <c r="H61" s="263">
        <f t="shared" si="5"/>
        <v>0.4953271028037383</v>
      </c>
      <c r="I61" s="77">
        <v>4262</v>
      </c>
      <c r="J61" s="297">
        <f>I61/D61</f>
        <v>39.83177570093458</v>
      </c>
      <c r="K61" s="300"/>
      <c r="L61" s="32"/>
    </row>
    <row r="62" spans="1:12" s="4" customFormat="1" ht="24" customHeight="1">
      <c r="A62" s="270"/>
      <c r="B62" s="271" t="s">
        <v>244</v>
      </c>
      <c r="C62" s="290">
        <v>0</v>
      </c>
      <c r="D62" s="290">
        <f>E62+F62</f>
        <v>172</v>
      </c>
      <c r="E62" s="253">
        <v>172</v>
      </c>
      <c r="F62" s="253">
        <v>0</v>
      </c>
      <c r="G62" s="253">
        <v>0</v>
      </c>
      <c r="H62" s="263">
        <f t="shared" si="5"/>
        <v>0</v>
      </c>
      <c r="I62" s="77">
        <v>7643</v>
      </c>
      <c r="J62" s="297">
        <f>I62/D62</f>
        <v>44.43604651162791</v>
      </c>
      <c r="K62" s="7"/>
      <c r="L62" s="6"/>
    </row>
    <row r="63" spans="1:11" ht="16.5">
      <c r="A63" s="270"/>
      <c r="B63" s="271" t="s">
        <v>245</v>
      </c>
      <c r="C63" s="290">
        <v>0</v>
      </c>
      <c r="D63" s="291">
        <f>E63+F63</f>
        <v>50</v>
      </c>
      <c r="E63" s="253">
        <v>0</v>
      </c>
      <c r="F63" s="253">
        <v>50</v>
      </c>
      <c r="G63" s="253">
        <v>0</v>
      </c>
      <c r="H63" s="266">
        <f t="shared" si="5"/>
        <v>0</v>
      </c>
      <c r="I63" s="77">
        <v>2037</v>
      </c>
      <c r="J63" s="304">
        <f>I63/D63</f>
        <v>40.74</v>
      </c>
      <c r="K63" s="301"/>
    </row>
    <row r="64" spans="1:11" ht="16.5">
      <c r="A64" s="24"/>
      <c r="B64" s="27" t="s">
        <v>247</v>
      </c>
      <c r="C64" s="28">
        <f>SUM(C58:C63)</f>
        <v>0</v>
      </c>
      <c r="D64" s="142">
        <f>SUM(D58:D63)</f>
        <v>832</v>
      </c>
      <c r="E64" s="264">
        <f>SUM(E58:E63)</f>
        <v>764</v>
      </c>
      <c r="F64" s="264">
        <f>SUM(F58:F63)</f>
        <v>68</v>
      </c>
      <c r="G64" s="264">
        <f>SUM(G58:G63)</f>
        <v>53</v>
      </c>
      <c r="H64" s="295">
        <f>G64/D64</f>
        <v>0.06370192307692307</v>
      </c>
      <c r="I64" s="64">
        <f>SUM(I58:I63)</f>
        <v>42011</v>
      </c>
      <c r="J64" s="303">
        <f>I64/D64</f>
        <v>50.49399038461539</v>
      </c>
      <c r="K64" s="293"/>
    </row>
  </sheetData>
  <sheetProtection/>
  <mergeCells count="4">
    <mergeCell ref="E1:H1"/>
    <mergeCell ref="E2:H2"/>
    <mergeCell ref="D2:D3"/>
    <mergeCell ref="I2:I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O75"/>
  <sheetViews>
    <sheetView zoomScalePageLayoutView="0" workbookViewId="0" topLeftCell="A1">
      <selection activeCell="I3" sqref="I3:I4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6.625" style="29" bestFit="1" customWidth="1"/>
    <col min="6" max="6" width="8.00390625" style="29" bestFit="1" customWidth="1"/>
    <col min="7" max="7" width="7.50390625" style="29" bestFit="1" customWidth="1"/>
    <col min="8" max="8" width="8.875" style="37" bestFit="1" customWidth="1"/>
    <col min="9" max="9" width="9.125" style="29" customWidth="1"/>
    <col min="10" max="10" width="5.125" style="35" hidden="1" customWidth="1"/>
    <col min="11" max="11" width="0.12890625" style="35" customWidth="1"/>
    <col min="12" max="12" width="9.625" style="29" customWidth="1"/>
    <col min="13" max="13" width="14.875" style="2" customWidth="1"/>
    <col min="14" max="14" width="6.125" style="2" customWidth="1"/>
    <col min="15" max="16384" width="9.00390625" style="2" customWidth="1"/>
  </cols>
  <sheetData>
    <row r="1" ht="2.25" customHeight="1"/>
    <row r="2" spans="1:14" s="4" customFormat="1" ht="16.5" customHeight="1">
      <c r="A2" s="18" t="s">
        <v>16</v>
      </c>
      <c r="B2" s="12"/>
      <c r="C2" s="81"/>
      <c r="D2" s="81"/>
      <c r="E2" s="272"/>
      <c r="F2" s="272"/>
      <c r="G2" s="272"/>
      <c r="H2" s="272"/>
      <c r="I2" s="82"/>
      <c r="J2" s="81"/>
      <c r="K2" s="81"/>
      <c r="L2" s="82"/>
      <c r="M2" s="10"/>
      <c r="N2" s="3"/>
    </row>
    <row r="3" spans="1:14" s="4" customFormat="1" ht="16.5" customHeight="1">
      <c r="A3" s="8"/>
      <c r="B3" s="7"/>
      <c r="C3" s="80"/>
      <c r="D3" s="276" t="s">
        <v>185</v>
      </c>
      <c r="E3" s="273" t="s">
        <v>34</v>
      </c>
      <c r="F3" s="274"/>
      <c r="G3" s="274"/>
      <c r="H3" s="275"/>
      <c r="I3" s="278" t="s">
        <v>186</v>
      </c>
      <c r="J3" s="136"/>
      <c r="K3" s="33"/>
      <c r="L3" s="87"/>
      <c r="M3" s="9"/>
      <c r="N3" s="3"/>
    </row>
    <row r="4" spans="1:14" s="4" customFormat="1" ht="71.25" customHeight="1">
      <c r="A4" s="13" t="s">
        <v>0</v>
      </c>
      <c r="B4" s="23" t="s">
        <v>1</v>
      </c>
      <c r="C4" s="165" t="s">
        <v>184</v>
      </c>
      <c r="D4" s="277"/>
      <c r="E4" s="211" t="s">
        <v>3</v>
      </c>
      <c r="F4" s="211" t="s">
        <v>4</v>
      </c>
      <c r="G4" s="170" t="s">
        <v>192</v>
      </c>
      <c r="H4" s="212" t="s">
        <v>33</v>
      </c>
      <c r="I4" s="279"/>
      <c r="J4" s="137" t="s">
        <v>127</v>
      </c>
      <c r="K4" s="138" t="s">
        <v>128</v>
      </c>
      <c r="L4" s="88" t="s">
        <v>35</v>
      </c>
      <c r="M4" s="22" t="s">
        <v>2</v>
      </c>
      <c r="N4" s="3"/>
    </row>
    <row r="5" spans="1:14" s="50" customFormat="1" ht="22.5" customHeight="1">
      <c r="A5" s="19"/>
      <c r="B5" s="47" t="s">
        <v>5</v>
      </c>
      <c r="C5" s="45">
        <f>SUM(C11,C20,C37,C45,C57,C62,C68,C72)</f>
        <v>6463</v>
      </c>
      <c r="D5" s="45">
        <f>SUM(D11,D20,D37,D45,D57,D62,D68,D72)</f>
        <v>2032</v>
      </c>
      <c r="E5" s="146">
        <f>SUM(E11,E20,E37,E45,E57,E62,E68,E72)</f>
        <v>516</v>
      </c>
      <c r="F5" s="146">
        <f>SUM(F11,F20,F37,F45,F57,F62,F68,F72)</f>
        <v>1516</v>
      </c>
      <c r="G5" s="146">
        <f>SUM(G11,G20,G37,G45,G57,G62,G68,G72)</f>
        <v>583</v>
      </c>
      <c r="H5" s="147">
        <f>G5/D5</f>
        <v>0.2869094488188976</v>
      </c>
      <c r="I5" s="66">
        <f>SUM(I11,I20,I37,I45,I57,I62,I68,I72)</f>
        <v>22358</v>
      </c>
      <c r="J5" s="139">
        <f>SUM(J11,J20,J37,J45,J57,J62,J68,J72)</f>
        <v>57</v>
      </c>
      <c r="K5" s="139">
        <f>SUM(K11,K20,K37,K45,K57,K62,K68,K72)</f>
        <v>134</v>
      </c>
      <c r="L5" s="45">
        <f aca="true" t="shared" si="0" ref="L5:L11">I5/D5</f>
        <v>11.002952755905511</v>
      </c>
      <c r="M5" s="57"/>
      <c r="N5" s="49"/>
    </row>
    <row r="6" spans="1:14" s="4" customFormat="1" ht="16.5" customHeight="1">
      <c r="A6" s="20" t="s">
        <v>6</v>
      </c>
      <c r="B6" s="140" t="s">
        <v>129</v>
      </c>
      <c r="C6" s="30">
        <v>141</v>
      </c>
      <c r="D6" s="30">
        <v>33</v>
      </c>
      <c r="E6" s="148">
        <v>2</v>
      </c>
      <c r="F6" s="148">
        <v>31</v>
      </c>
      <c r="G6" s="148">
        <v>0</v>
      </c>
      <c r="H6" s="149">
        <f aca="true" t="shared" si="1" ref="H6:H72">G6/D6</f>
        <v>0</v>
      </c>
      <c r="I6" s="70">
        <v>373</v>
      </c>
      <c r="J6" s="76">
        <v>0</v>
      </c>
      <c r="K6" s="70">
        <v>0</v>
      </c>
      <c r="L6" s="30">
        <f t="shared" si="0"/>
        <v>11.303030303030303</v>
      </c>
      <c r="M6" s="9"/>
      <c r="N6" s="3"/>
    </row>
    <row r="7" spans="1:14" s="4" customFormat="1" ht="16.5" customHeight="1">
      <c r="A7" s="5" t="s">
        <v>18</v>
      </c>
      <c r="B7" s="59" t="s">
        <v>130</v>
      </c>
      <c r="C7" s="31">
        <v>97</v>
      </c>
      <c r="D7" s="31">
        <v>14</v>
      </c>
      <c r="E7" s="150">
        <v>2</v>
      </c>
      <c r="F7" s="150">
        <v>12</v>
      </c>
      <c r="G7" s="150">
        <v>0</v>
      </c>
      <c r="H7" s="151">
        <f t="shared" si="1"/>
        <v>0</v>
      </c>
      <c r="I7" s="72">
        <v>112</v>
      </c>
      <c r="J7" s="77">
        <v>1</v>
      </c>
      <c r="K7" s="72">
        <v>3</v>
      </c>
      <c r="L7" s="31">
        <f t="shared" si="0"/>
        <v>8</v>
      </c>
      <c r="M7" s="7"/>
      <c r="N7" s="3"/>
    </row>
    <row r="8" spans="1:14" s="4" customFormat="1" ht="16.5" customHeight="1">
      <c r="A8" s="5"/>
      <c r="B8" s="59" t="s">
        <v>131</v>
      </c>
      <c r="C8" s="31">
        <v>96</v>
      </c>
      <c r="D8" s="31">
        <v>19</v>
      </c>
      <c r="E8" s="150">
        <v>4</v>
      </c>
      <c r="F8" s="150">
        <v>15</v>
      </c>
      <c r="G8" s="150">
        <v>0</v>
      </c>
      <c r="H8" s="151">
        <f t="shared" si="1"/>
        <v>0</v>
      </c>
      <c r="I8" s="72">
        <v>174</v>
      </c>
      <c r="J8" s="77">
        <v>0</v>
      </c>
      <c r="K8" s="72">
        <v>0</v>
      </c>
      <c r="L8" s="31">
        <f t="shared" si="0"/>
        <v>9.157894736842104</v>
      </c>
      <c r="M8" s="7"/>
      <c r="N8" s="3"/>
    </row>
    <row r="9" spans="1:14" s="4" customFormat="1" ht="16.5" customHeight="1">
      <c r="A9" s="5"/>
      <c r="B9" s="59" t="s">
        <v>132</v>
      </c>
      <c r="C9" s="31">
        <v>99</v>
      </c>
      <c r="D9" s="31">
        <v>25</v>
      </c>
      <c r="E9" s="150">
        <v>4</v>
      </c>
      <c r="F9" s="150">
        <v>21</v>
      </c>
      <c r="G9" s="150">
        <v>4</v>
      </c>
      <c r="H9" s="151">
        <f t="shared" si="1"/>
        <v>0.16</v>
      </c>
      <c r="I9" s="72">
        <v>198</v>
      </c>
      <c r="J9" s="77">
        <v>0</v>
      </c>
      <c r="K9" s="72">
        <v>0</v>
      </c>
      <c r="L9" s="31">
        <f t="shared" si="0"/>
        <v>7.92</v>
      </c>
      <c r="M9" s="7"/>
      <c r="N9" s="3"/>
    </row>
    <row r="10" spans="1:14" s="4" customFormat="1" ht="16.5" customHeight="1">
      <c r="A10" s="5"/>
      <c r="B10" s="60" t="s">
        <v>133</v>
      </c>
      <c r="C10" s="36">
        <v>81</v>
      </c>
      <c r="D10" s="36">
        <v>13</v>
      </c>
      <c r="E10" s="152">
        <v>2</v>
      </c>
      <c r="F10" s="152">
        <v>11</v>
      </c>
      <c r="G10" s="152">
        <v>0</v>
      </c>
      <c r="H10" s="153">
        <f t="shared" si="1"/>
        <v>0</v>
      </c>
      <c r="I10" s="74">
        <v>135</v>
      </c>
      <c r="J10" s="141">
        <v>0</v>
      </c>
      <c r="K10" s="74">
        <v>0</v>
      </c>
      <c r="L10" s="36">
        <f t="shared" si="0"/>
        <v>10.384615384615385</v>
      </c>
      <c r="M10" s="11"/>
      <c r="N10" s="3" t="s">
        <v>14</v>
      </c>
    </row>
    <row r="11" spans="1:14" s="44" customFormat="1" ht="16.5" customHeight="1">
      <c r="A11" s="5"/>
      <c r="B11" s="27" t="s">
        <v>17</v>
      </c>
      <c r="C11" s="48">
        <f>SUM(C6:C10)</f>
        <v>514</v>
      </c>
      <c r="D11" s="48">
        <f>SUM(D6:D10)</f>
        <v>104</v>
      </c>
      <c r="E11" s="154">
        <f>SUM(E6:E10)</f>
        <v>14</v>
      </c>
      <c r="F11" s="155">
        <f>SUM(F6:F10)</f>
        <v>90</v>
      </c>
      <c r="G11" s="155">
        <f>SUM(G6:G10)</f>
        <v>4</v>
      </c>
      <c r="H11" s="156">
        <f t="shared" si="1"/>
        <v>0.038461538461538464</v>
      </c>
      <c r="I11" s="48">
        <f>SUM(I6:I10)</f>
        <v>992</v>
      </c>
      <c r="J11" s="142">
        <f>SUM(J6:J10)</f>
        <v>1</v>
      </c>
      <c r="K11" s="48">
        <f>SUM(K6:K10)</f>
        <v>3</v>
      </c>
      <c r="L11" s="65">
        <f t="shared" si="0"/>
        <v>9.538461538461538</v>
      </c>
      <c r="M11" s="54"/>
      <c r="N11" s="43"/>
    </row>
    <row r="12" spans="1:14" s="44" customFormat="1" ht="16.5" customHeight="1">
      <c r="A12" s="5"/>
      <c r="B12" s="237" t="s">
        <v>239</v>
      </c>
      <c r="C12" s="238">
        <v>0</v>
      </c>
      <c r="D12" s="239">
        <v>15</v>
      </c>
      <c r="E12" s="148">
        <v>15</v>
      </c>
      <c r="F12" s="148">
        <v>0</v>
      </c>
      <c r="G12" s="148">
        <v>0</v>
      </c>
      <c r="H12" s="158"/>
      <c r="I12" s="238">
        <v>359</v>
      </c>
      <c r="J12" s="174"/>
      <c r="K12" s="173"/>
      <c r="L12" s="168"/>
      <c r="M12" s="169"/>
      <c r="N12" s="43"/>
    </row>
    <row r="13" spans="1:14" s="4" customFormat="1" ht="16.5" customHeight="1">
      <c r="A13" s="21" t="s">
        <v>7</v>
      </c>
      <c r="B13" s="62" t="s">
        <v>134</v>
      </c>
      <c r="C13" s="171">
        <v>120</v>
      </c>
      <c r="D13" s="172">
        <v>23</v>
      </c>
      <c r="E13" s="159">
        <v>9</v>
      </c>
      <c r="F13" s="150">
        <v>14</v>
      </c>
      <c r="G13" s="150">
        <v>4</v>
      </c>
      <c r="H13" s="160">
        <f t="shared" si="1"/>
        <v>0.17391304347826086</v>
      </c>
      <c r="I13" s="72">
        <v>408</v>
      </c>
      <c r="J13" s="77">
        <v>0</v>
      </c>
      <c r="K13" s="72">
        <v>0</v>
      </c>
      <c r="L13" s="171">
        <f aca="true" t="shared" si="2" ref="L13:L20">I13/D13</f>
        <v>17.73913043478261</v>
      </c>
      <c r="M13" s="7"/>
      <c r="N13" s="3"/>
    </row>
    <row r="14" spans="1:14" s="4" customFormat="1" ht="16.5" customHeight="1">
      <c r="A14" s="5" t="s">
        <v>19</v>
      </c>
      <c r="B14" s="59" t="s">
        <v>135</v>
      </c>
      <c r="C14" s="31">
        <v>113</v>
      </c>
      <c r="D14" s="68">
        <v>27</v>
      </c>
      <c r="E14" s="159">
        <v>14</v>
      </c>
      <c r="F14" s="150">
        <v>13</v>
      </c>
      <c r="G14" s="150">
        <v>0</v>
      </c>
      <c r="H14" s="160">
        <f t="shared" si="1"/>
        <v>0</v>
      </c>
      <c r="I14" s="72">
        <v>439</v>
      </c>
      <c r="J14" s="77">
        <v>0</v>
      </c>
      <c r="K14" s="72">
        <v>0</v>
      </c>
      <c r="L14" s="31">
        <f t="shared" si="2"/>
        <v>16.25925925925926</v>
      </c>
      <c r="M14" s="7"/>
      <c r="N14" s="3"/>
    </row>
    <row r="15" spans="1:14" s="4" customFormat="1" ht="16.5" customHeight="1">
      <c r="A15" s="5"/>
      <c r="B15" s="59" t="s">
        <v>136</v>
      </c>
      <c r="C15" s="31">
        <v>142</v>
      </c>
      <c r="D15" s="68">
        <v>21</v>
      </c>
      <c r="E15" s="159">
        <v>1</v>
      </c>
      <c r="F15" s="150">
        <v>20</v>
      </c>
      <c r="G15" s="150">
        <v>1</v>
      </c>
      <c r="H15" s="160">
        <f t="shared" si="1"/>
        <v>0.047619047619047616</v>
      </c>
      <c r="I15" s="72">
        <v>457</v>
      </c>
      <c r="J15" s="77">
        <v>13</v>
      </c>
      <c r="K15" s="72">
        <v>39</v>
      </c>
      <c r="L15" s="31">
        <f t="shared" si="2"/>
        <v>21.761904761904763</v>
      </c>
      <c r="M15" s="7"/>
      <c r="N15" s="3"/>
    </row>
    <row r="16" spans="1:14" s="4" customFormat="1" ht="16.5" customHeight="1">
      <c r="A16" s="5"/>
      <c r="B16" s="59" t="s">
        <v>137</v>
      </c>
      <c r="C16" s="31">
        <v>85</v>
      </c>
      <c r="D16" s="68">
        <v>23</v>
      </c>
      <c r="E16" s="159">
        <v>7</v>
      </c>
      <c r="F16" s="150">
        <v>16</v>
      </c>
      <c r="G16" s="150">
        <v>0</v>
      </c>
      <c r="H16" s="160">
        <f t="shared" si="1"/>
        <v>0</v>
      </c>
      <c r="I16" s="72">
        <v>351</v>
      </c>
      <c r="J16" s="77">
        <v>0</v>
      </c>
      <c r="K16" s="72">
        <v>0</v>
      </c>
      <c r="L16" s="31">
        <f t="shared" si="2"/>
        <v>15.26086956521739</v>
      </c>
      <c r="M16" s="7"/>
      <c r="N16" s="3"/>
    </row>
    <row r="17" spans="1:14" s="4" customFormat="1" ht="16.5" customHeight="1">
      <c r="A17" s="5"/>
      <c r="B17" s="59" t="s">
        <v>138</v>
      </c>
      <c r="C17" s="31">
        <v>137</v>
      </c>
      <c r="D17" s="68">
        <v>13</v>
      </c>
      <c r="E17" s="159">
        <v>6</v>
      </c>
      <c r="F17" s="150">
        <v>7</v>
      </c>
      <c r="G17" s="150">
        <v>2</v>
      </c>
      <c r="H17" s="160">
        <f t="shared" si="1"/>
        <v>0.15384615384615385</v>
      </c>
      <c r="I17" s="72">
        <v>338</v>
      </c>
      <c r="J17" s="77">
        <v>1</v>
      </c>
      <c r="K17" s="72">
        <v>3</v>
      </c>
      <c r="L17" s="31">
        <f t="shared" si="2"/>
        <v>26</v>
      </c>
      <c r="M17" s="7"/>
      <c r="N17" s="3"/>
    </row>
    <row r="18" spans="1:14" s="4" customFormat="1" ht="16.5" customHeight="1">
      <c r="A18" s="5"/>
      <c r="B18" s="59" t="s">
        <v>139</v>
      </c>
      <c r="C18" s="31">
        <v>93</v>
      </c>
      <c r="D18" s="68">
        <v>21</v>
      </c>
      <c r="E18" s="159">
        <v>3</v>
      </c>
      <c r="F18" s="150">
        <v>18</v>
      </c>
      <c r="G18" s="150">
        <v>0</v>
      </c>
      <c r="H18" s="160">
        <f t="shared" si="1"/>
        <v>0</v>
      </c>
      <c r="I18" s="72">
        <v>272</v>
      </c>
      <c r="J18" s="77">
        <v>1</v>
      </c>
      <c r="K18" s="72">
        <v>3</v>
      </c>
      <c r="L18" s="31">
        <f t="shared" si="2"/>
        <v>12.952380952380953</v>
      </c>
      <c r="M18" s="7"/>
      <c r="N18" s="3"/>
    </row>
    <row r="19" spans="1:14" s="4" customFormat="1" ht="16.5" customHeight="1">
      <c r="A19" s="5"/>
      <c r="B19" s="60" t="s">
        <v>140</v>
      </c>
      <c r="C19" s="36">
        <v>40</v>
      </c>
      <c r="D19" s="69">
        <v>14</v>
      </c>
      <c r="E19" s="161">
        <v>9</v>
      </c>
      <c r="F19" s="152">
        <v>5</v>
      </c>
      <c r="G19" s="152">
        <v>0</v>
      </c>
      <c r="H19" s="162">
        <f t="shared" si="1"/>
        <v>0</v>
      </c>
      <c r="I19" s="74">
        <v>89</v>
      </c>
      <c r="J19" s="141">
        <v>0</v>
      </c>
      <c r="K19" s="74">
        <v>0</v>
      </c>
      <c r="L19" s="36">
        <f t="shared" si="2"/>
        <v>6.357142857142857</v>
      </c>
      <c r="M19" s="11"/>
      <c r="N19" s="3"/>
    </row>
    <row r="20" spans="1:14" s="44" customFormat="1" ht="16.5" customHeight="1">
      <c r="A20" s="5"/>
      <c r="B20" s="27" t="s">
        <v>20</v>
      </c>
      <c r="C20" s="28">
        <f>SUM(C12:C19)</f>
        <v>730</v>
      </c>
      <c r="D20" s="28">
        <f>SUM(D12:D19)</f>
        <v>157</v>
      </c>
      <c r="E20" s="164">
        <f>SUM(E12:E19)</f>
        <v>64</v>
      </c>
      <c r="F20" s="164">
        <f>SUM(F12:F19)</f>
        <v>93</v>
      </c>
      <c r="G20" s="164">
        <f>SUM(G12:G19)</f>
        <v>7</v>
      </c>
      <c r="H20" s="156">
        <f t="shared" si="1"/>
        <v>0.044585987261146494</v>
      </c>
      <c r="I20" s="28">
        <f>SUM(I12:I19)</f>
        <v>2713</v>
      </c>
      <c r="J20" s="64">
        <f>SUM(J13:J19)</f>
        <v>15</v>
      </c>
      <c r="K20" s="28">
        <f>SUM(K13:K19)</f>
        <v>45</v>
      </c>
      <c r="L20" s="65">
        <f t="shared" si="2"/>
        <v>17.280254777070063</v>
      </c>
      <c r="M20" s="46"/>
      <c r="N20" s="43"/>
    </row>
    <row r="21" spans="1:14" s="247" customFormat="1" ht="16.5" customHeight="1">
      <c r="A21" s="240"/>
      <c r="B21" s="241" t="s">
        <v>123</v>
      </c>
      <c r="C21" s="242">
        <v>0</v>
      </c>
      <c r="D21" s="243">
        <v>2</v>
      </c>
      <c r="E21" s="159">
        <v>0</v>
      </c>
      <c r="F21" s="150">
        <v>2</v>
      </c>
      <c r="G21" s="150">
        <v>0</v>
      </c>
      <c r="H21" s="160"/>
      <c r="I21" s="242">
        <v>13</v>
      </c>
      <c r="J21" s="244"/>
      <c r="K21" s="242"/>
      <c r="L21" s="73"/>
      <c r="M21" s="245"/>
      <c r="N21" s="246"/>
    </row>
    <row r="22" spans="1:14" s="4" customFormat="1" ht="22.5" customHeight="1">
      <c r="A22" s="5" t="s">
        <v>10</v>
      </c>
      <c r="B22" s="131" t="s">
        <v>141</v>
      </c>
      <c r="C22" s="171">
        <v>34</v>
      </c>
      <c r="D22" s="172">
        <v>7</v>
      </c>
      <c r="E22" s="159">
        <v>4</v>
      </c>
      <c r="F22" s="150">
        <v>3</v>
      </c>
      <c r="G22" s="150">
        <v>4</v>
      </c>
      <c r="H22" s="160">
        <f t="shared" si="1"/>
        <v>0.5714285714285714</v>
      </c>
      <c r="I22" s="72">
        <v>67</v>
      </c>
      <c r="J22" s="77">
        <v>0</v>
      </c>
      <c r="K22" s="72">
        <v>0</v>
      </c>
      <c r="L22" s="73">
        <f aca="true" t="shared" si="3" ref="L22:L45">I22/D22</f>
        <v>9.571428571428571</v>
      </c>
      <c r="M22" s="7"/>
      <c r="N22" s="3"/>
    </row>
    <row r="23" spans="1:14" s="4" customFormat="1" ht="24" customHeight="1">
      <c r="A23" s="5" t="s">
        <v>21</v>
      </c>
      <c r="B23" s="143" t="s">
        <v>142</v>
      </c>
      <c r="C23" s="31">
        <v>28</v>
      </c>
      <c r="D23" s="68">
        <v>15</v>
      </c>
      <c r="E23" s="159">
        <v>5</v>
      </c>
      <c r="F23" s="150">
        <v>10</v>
      </c>
      <c r="G23" s="150">
        <v>5</v>
      </c>
      <c r="H23" s="160">
        <f t="shared" si="1"/>
        <v>0.3333333333333333</v>
      </c>
      <c r="I23" s="72">
        <v>103</v>
      </c>
      <c r="J23" s="77">
        <v>9</v>
      </c>
      <c r="K23" s="72">
        <v>10</v>
      </c>
      <c r="L23" s="73">
        <f t="shared" si="3"/>
        <v>6.866666666666666</v>
      </c>
      <c r="M23" s="7"/>
      <c r="N23" s="3"/>
    </row>
    <row r="24" spans="1:14" s="4" customFormat="1" ht="16.5" customHeight="1">
      <c r="A24" s="5"/>
      <c r="B24" s="59" t="s">
        <v>143</v>
      </c>
      <c r="C24" s="31">
        <v>128</v>
      </c>
      <c r="D24" s="68">
        <v>36</v>
      </c>
      <c r="E24" s="159">
        <v>20</v>
      </c>
      <c r="F24" s="150">
        <v>16</v>
      </c>
      <c r="G24" s="150">
        <v>12</v>
      </c>
      <c r="H24" s="160">
        <f t="shared" si="1"/>
        <v>0.3333333333333333</v>
      </c>
      <c r="I24" s="72">
        <v>336</v>
      </c>
      <c r="J24" s="77">
        <v>0</v>
      </c>
      <c r="K24" s="72">
        <v>0</v>
      </c>
      <c r="L24" s="73">
        <f t="shared" si="3"/>
        <v>9.333333333333334</v>
      </c>
      <c r="M24" s="7"/>
      <c r="N24" s="3"/>
    </row>
    <row r="25" spans="1:14" s="4" customFormat="1" ht="16.5" customHeight="1">
      <c r="A25" s="5"/>
      <c r="B25" s="59" t="s">
        <v>144</v>
      </c>
      <c r="C25" s="31">
        <v>126</v>
      </c>
      <c r="D25" s="68">
        <v>37</v>
      </c>
      <c r="E25" s="159">
        <v>13</v>
      </c>
      <c r="F25" s="150">
        <v>24</v>
      </c>
      <c r="G25" s="150">
        <v>8</v>
      </c>
      <c r="H25" s="160">
        <f t="shared" si="1"/>
        <v>0.21621621621621623</v>
      </c>
      <c r="I25" s="72">
        <v>403</v>
      </c>
      <c r="J25" s="77">
        <v>0</v>
      </c>
      <c r="K25" s="72">
        <v>0</v>
      </c>
      <c r="L25" s="73">
        <f t="shared" si="3"/>
        <v>10.891891891891891</v>
      </c>
      <c r="M25" s="7"/>
      <c r="N25" s="3"/>
    </row>
    <row r="26" spans="1:14" s="4" customFormat="1" ht="16.5" customHeight="1">
      <c r="A26" s="5"/>
      <c r="B26" s="59" t="s">
        <v>145</v>
      </c>
      <c r="C26" s="31">
        <v>118</v>
      </c>
      <c r="D26" s="68">
        <v>63</v>
      </c>
      <c r="E26" s="159">
        <v>16</v>
      </c>
      <c r="F26" s="150">
        <v>47</v>
      </c>
      <c r="G26" s="150">
        <v>36</v>
      </c>
      <c r="H26" s="160">
        <f t="shared" si="1"/>
        <v>0.5714285714285714</v>
      </c>
      <c r="I26" s="72">
        <v>312</v>
      </c>
      <c r="J26" s="77">
        <v>6</v>
      </c>
      <c r="K26" s="72">
        <v>15</v>
      </c>
      <c r="L26" s="73">
        <f t="shared" si="3"/>
        <v>4.9523809523809526</v>
      </c>
      <c r="M26" s="7"/>
      <c r="N26" s="3"/>
    </row>
    <row r="27" spans="1:14" s="4" customFormat="1" ht="16.5" customHeight="1">
      <c r="A27" s="5"/>
      <c r="B27" s="59" t="s">
        <v>146</v>
      </c>
      <c r="C27" s="31">
        <v>99</v>
      </c>
      <c r="D27" s="68">
        <v>22</v>
      </c>
      <c r="E27" s="159">
        <v>10</v>
      </c>
      <c r="F27" s="150">
        <v>12</v>
      </c>
      <c r="G27" s="150">
        <v>1</v>
      </c>
      <c r="H27" s="160">
        <f t="shared" si="1"/>
        <v>0.045454545454545456</v>
      </c>
      <c r="I27" s="72">
        <v>329</v>
      </c>
      <c r="J27" s="77">
        <v>1</v>
      </c>
      <c r="K27" s="72">
        <v>3</v>
      </c>
      <c r="L27" s="73">
        <f t="shared" si="3"/>
        <v>14.954545454545455</v>
      </c>
      <c r="M27" s="7"/>
      <c r="N27" s="3"/>
    </row>
    <row r="28" spans="1:14" s="4" customFormat="1" ht="16.5" customHeight="1">
      <c r="A28" s="5"/>
      <c r="B28" s="59" t="s">
        <v>147</v>
      </c>
      <c r="C28" s="31">
        <v>86</v>
      </c>
      <c r="D28" s="68">
        <v>41</v>
      </c>
      <c r="E28" s="159">
        <v>4</v>
      </c>
      <c r="F28" s="150">
        <v>37</v>
      </c>
      <c r="G28" s="150">
        <v>4</v>
      </c>
      <c r="H28" s="160">
        <f t="shared" si="1"/>
        <v>0.0975609756097561</v>
      </c>
      <c r="I28" s="72">
        <v>432</v>
      </c>
      <c r="J28" s="77">
        <v>1</v>
      </c>
      <c r="K28" s="72">
        <v>2</v>
      </c>
      <c r="L28" s="73">
        <f t="shared" si="3"/>
        <v>10.536585365853659</v>
      </c>
      <c r="M28" s="7"/>
      <c r="N28" s="3"/>
    </row>
    <row r="29" spans="1:14" s="4" customFormat="1" ht="16.5" customHeight="1">
      <c r="A29" s="5"/>
      <c r="B29" s="59" t="s">
        <v>148</v>
      </c>
      <c r="C29" s="31">
        <v>80</v>
      </c>
      <c r="D29" s="68">
        <v>30</v>
      </c>
      <c r="E29" s="159">
        <v>8</v>
      </c>
      <c r="F29" s="150">
        <v>22</v>
      </c>
      <c r="G29" s="150">
        <v>10</v>
      </c>
      <c r="H29" s="160">
        <f t="shared" si="1"/>
        <v>0.3333333333333333</v>
      </c>
      <c r="I29" s="72">
        <v>164</v>
      </c>
      <c r="J29" s="77">
        <v>0</v>
      </c>
      <c r="K29" s="72">
        <v>0</v>
      </c>
      <c r="L29" s="73">
        <f t="shared" si="3"/>
        <v>5.466666666666667</v>
      </c>
      <c r="M29" s="7"/>
      <c r="N29" s="3"/>
    </row>
    <row r="30" spans="1:14" s="4" customFormat="1" ht="16.5" customHeight="1">
      <c r="A30" s="5"/>
      <c r="B30" s="59" t="s">
        <v>149</v>
      </c>
      <c r="C30" s="31">
        <v>144</v>
      </c>
      <c r="D30" s="68">
        <v>65</v>
      </c>
      <c r="E30" s="159">
        <v>20</v>
      </c>
      <c r="F30" s="150">
        <v>45</v>
      </c>
      <c r="G30" s="150">
        <v>30</v>
      </c>
      <c r="H30" s="160">
        <f t="shared" si="1"/>
        <v>0.46153846153846156</v>
      </c>
      <c r="I30" s="72">
        <v>457</v>
      </c>
      <c r="J30" s="77">
        <v>7</v>
      </c>
      <c r="K30" s="72">
        <v>18</v>
      </c>
      <c r="L30" s="73">
        <f t="shared" si="3"/>
        <v>7.030769230769231</v>
      </c>
      <c r="M30" s="7"/>
      <c r="N30" s="3"/>
    </row>
    <row r="31" spans="1:14" s="4" customFormat="1" ht="16.5" customHeight="1">
      <c r="A31" s="5"/>
      <c r="B31" s="59" t="s">
        <v>150</v>
      </c>
      <c r="C31" s="31">
        <v>96</v>
      </c>
      <c r="D31" s="68">
        <v>42</v>
      </c>
      <c r="E31" s="159">
        <v>28</v>
      </c>
      <c r="F31" s="150">
        <v>14</v>
      </c>
      <c r="G31" s="150">
        <v>28</v>
      </c>
      <c r="H31" s="160">
        <f t="shared" si="1"/>
        <v>0.6666666666666666</v>
      </c>
      <c r="I31" s="72">
        <v>272</v>
      </c>
      <c r="J31" s="77">
        <v>0</v>
      </c>
      <c r="K31" s="72">
        <v>0</v>
      </c>
      <c r="L31" s="73">
        <f t="shared" si="3"/>
        <v>6.476190476190476</v>
      </c>
      <c r="M31" s="7"/>
      <c r="N31" s="3"/>
    </row>
    <row r="32" spans="1:14" s="4" customFormat="1" ht="16.5" customHeight="1">
      <c r="A32" s="5"/>
      <c r="B32" s="59" t="s">
        <v>151</v>
      </c>
      <c r="C32" s="31">
        <v>98</v>
      </c>
      <c r="D32" s="68">
        <v>47</v>
      </c>
      <c r="E32" s="159">
        <v>3</v>
      </c>
      <c r="F32" s="150">
        <v>44</v>
      </c>
      <c r="G32" s="150">
        <v>16</v>
      </c>
      <c r="H32" s="160">
        <f t="shared" si="1"/>
        <v>0.3404255319148936</v>
      </c>
      <c r="I32" s="72">
        <v>336</v>
      </c>
      <c r="J32" s="77">
        <v>0</v>
      </c>
      <c r="K32" s="72">
        <v>0</v>
      </c>
      <c r="L32" s="73">
        <f t="shared" si="3"/>
        <v>7.148936170212766</v>
      </c>
      <c r="M32" s="7"/>
      <c r="N32" s="3"/>
    </row>
    <row r="33" spans="1:14" s="4" customFormat="1" ht="16.5" customHeight="1">
      <c r="A33" s="5"/>
      <c r="B33" s="59" t="s">
        <v>152</v>
      </c>
      <c r="C33" s="31">
        <v>118</v>
      </c>
      <c r="D33" s="68">
        <v>74</v>
      </c>
      <c r="E33" s="159">
        <v>17</v>
      </c>
      <c r="F33" s="150">
        <v>57</v>
      </c>
      <c r="G33" s="150">
        <v>30</v>
      </c>
      <c r="H33" s="160">
        <f t="shared" si="1"/>
        <v>0.40540540540540543</v>
      </c>
      <c r="I33" s="72">
        <v>559</v>
      </c>
      <c r="J33" s="77">
        <v>1</v>
      </c>
      <c r="K33" s="72">
        <v>4</v>
      </c>
      <c r="L33" s="73">
        <f t="shared" si="3"/>
        <v>7.554054054054054</v>
      </c>
      <c r="M33" s="7"/>
      <c r="N33" s="3"/>
    </row>
    <row r="34" spans="1:14" s="4" customFormat="1" ht="16.5" customHeight="1">
      <c r="A34" s="5"/>
      <c r="B34" s="59" t="s">
        <v>153</v>
      </c>
      <c r="C34" s="31">
        <v>134</v>
      </c>
      <c r="D34" s="68">
        <v>30</v>
      </c>
      <c r="E34" s="159">
        <v>5</v>
      </c>
      <c r="F34" s="150">
        <v>25</v>
      </c>
      <c r="G34" s="150">
        <v>4</v>
      </c>
      <c r="H34" s="160">
        <f t="shared" si="1"/>
        <v>0.13333333333333333</v>
      </c>
      <c r="I34" s="72">
        <v>418</v>
      </c>
      <c r="J34" s="77">
        <v>0</v>
      </c>
      <c r="K34" s="72">
        <v>0</v>
      </c>
      <c r="L34" s="73">
        <f t="shared" si="3"/>
        <v>13.933333333333334</v>
      </c>
      <c r="M34" s="7"/>
      <c r="N34" s="3"/>
    </row>
    <row r="35" spans="1:14" s="4" customFormat="1" ht="16.5" customHeight="1">
      <c r="A35" s="5"/>
      <c r="B35" s="59" t="s">
        <v>154</v>
      </c>
      <c r="C35" s="31">
        <v>186</v>
      </c>
      <c r="D35" s="68">
        <v>96</v>
      </c>
      <c r="E35" s="159">
        <v>31</v>
      </c>
      <c r="F35" s="150">
        <v>65</v>
      </c>
      <c r="G35" s="150">
        <v>56</v>
      </c>
      <c r="H35" s="160">
        <f t="shared" si="1"/>
        <v>0.5833333333333334</v>
      </c>
      <c r="I35" s="72">
        <v>985</v>
      </c>
      <c r="J35" s="77">
        <v>0</v>
      </c>
      <c r="K35" s="72">
        <v>0</v>
      </c>
      <c r="L35" s="73">
        <f t="shared" si="3"/>
        <v>10.260416666666666</v>
      </c>
      <c r="M35" s="7"/>
      <c r="N35" s="3"/>
    </row>
    <row r="36" spans="1:14" s="4" customFormat="1" ht="16.5" customHeight="1">
      <c r="A36" s="5"/>
      <c r="B36" s="60" t="s">
        <v>155</v>
      </c>
      <c r="C36" s="36">
        <v>59</v>
      </c>
      <c r="D36" s="69">
        <v>26</v>
      </c>
      <c r="E36" s="161">
        <v>4</v>
      </c>
      <c r="F36" s="152">
        <v>22</v>
      </c>
      <c r="G36" s="152">
        <v>4</v>
      </c>
      <c r="H36" s="162">
        <f t="shared" si="1"/>
        <v>0.15384615384615385</v>
      </c>
      <c r="I36" s="74">
        <v>250</v>
      </c>
      <c r="J36" s="141">
        <v>0</v>
      </c>
      <c r="K36" s="74">
        <v>0</v>
      </c>
      <c r="L36" s="75">
        <f t="shared" si="3"/>
        <v>9.615384615384615</v>
      </c>
      <c r="M36" s="11"/>
      <c r="N36" s="3"/>
    </row>
    <row r="37" spans="1:14" s="44" customFormat="1" ht="16.5">
      <c r="A37" s="5"/>
      <c r="B37" s="27" t="s">
        <v>22</v>
      </c>
      <c r="C37" s="51">
        <f>SUM(C21:C36)</f>
        <v>1534</v>
      </c>
      <c r="D37" s="51">
        <f>SUM(D21:D36)</f>
        <v>633</v>
      </c>
      <c r="E37" s="163">
        <f>SUM(E21:E36)</f>
        <v>188</v>
      </c>
      <c r="F37" s="163">
        <f>SUM(F21:F36)</f>
        <v>445</v>
      </c>
      <c r="G37" s="163">
        <f>SUM(G21:G36)</f>
        <v>248</v>
      </c>
      <c r="H37" s="156">
        <f t="shared" si="1"/>
        <v>0.39178515007898895</v>
      </c>
      <c r="I37" s="51">
        <f>SUM(I21:I36)</f>
        <v>5436</v>
      </c>
      <c r="J37" s="63">
        <f>SUM(J22:J36)</f>
        <v>25</v>
      </c>
      <c r="K37" s="51">
        <f>SUM(K22:K36)</f>
        <v>52</v>
      </c>
      <c r="L37" s="65">
        <f t="shared" si="3"/>
        <v>8.587677725118484</v>
      </c>
      <c r="M37" s="46"/>
      <c r="N37" s="43"/>
    </row>
    <row r="38" spans="1:14" s="4" customFormat="1" ht="14.25" customHeight="1">
      <c r="A38" s="5" t="s">
        <v>11</v>
      </c>
      <c r="B38" s="144" t="s">
        <v>156</v>
      </c>
      <c r="C38" s="30">
        <v>48</v>
      </c>
      <c r="D38" s="67">
        <v>15</v>
      </c>
      <c r="E38" s="157">
        <v>12</v>
      </c>
      <c r="F38" s="148">
        <v>3</v>
      </c>
      <c r="G38" s="148">
        <v>10</v>
      </c>
      <c r="H38" s="158">
        <f t="shared" si="1"/>
        <v>0.6666666666666666</v>
      </c>
      <c r="I38" s="70">
        <v>127</v>
      </c>
      <c r="J38" s="76">
        <v>0</v>
      </c>
      <c r="K38" s="76">
        <v>0</v>
      </c>
      <c r="L38" s="71">
        <f t="shared" si="3"/>
        <v>8.466666666666667</v>
      </c>
      <c r="M38" s="9"/>
      <c r="N38" s="3"/>
    </row>
    <row r="39" spans="1:14" s="4" customFormat="1" ht="16.5" customHeight="1">
      <c r="A39" s="5" t="s">
        <v>23</v>
      </c>
      <c r="B39" s="59" t="s">
        <v>157</v>
      </c>
      <c r="C39" s="31">
        <v>64</v>
      </c>
      <c r="D39" s="68">
        <v>13</v>
      </c>
      <c r="E39" s="159">
        <v>2</v>
      </c>
      <c r="F39" s="150">
        <v>11</v>
      </c>
      <c r="G39" s="150">
        <v>2</v>
      </c>
      <c r="H39" s="160">
        <f t="shared" si="1"/>
        <v>0.15384615384615385</v>
      </c>
      <c r="I39" s="72">
        <v>166</v>
      </c>
      <c r="J39" s="77">
        <v>0</v>
      </c>
      <c r="K39" s="77">
        <v>0</v>
      </c>
      <c r="L39" s="73">
        <f t="shared" si="3"/>
        <v>12.76923076923077</v>
      </c>
      <c r="M39" s="7"/>
      <c r="N39" s="3"/>
    </row>
    <row r="40" spans="1:14" s="4" customFormat="1" ht="16.5" customHeight="1">
      <c r="A40" s="5"/>
      <c r="B40" s="59" t="s">
        <v>158</v>
      </c>
      <c r="C40" s="31">
        <v>253</v>
      </c>
      <c r="D40" s="68">
        <v>78</v>
      </c>
      <c r="E40" s="159">
        <v>11</v>
      </c>
      <c r="F40" s="150">
        <v>67</v>
      </c>
      <c r="G40" s="150">
        <v>51</v>
      </c>
      <c r="H40" s="160">
        <f t="shared" si="1"/>
        <v>0.6538461538461539</v>
      </c>
      <c r="I40" s="72">
        <v>956</v>
      </c>
      <c r="J40" s="77">
        <v>0</v>
      </c>
      <c r="K40" s="77">
        <v>0</v>
      </c>
      <c r="L40" s="73">
        <f t="shared" si="3"/>
        <v>12.256410256410257</v>
      </c>
      <c r="M40" s="7"/>
      <c r="N40" s="3"/>
    </row>
    <row r="41" spans="1:14" s="4" customFormat="1" ht="16.5" customHeight="1">
      <c r="A41" s="5"/>
      <c r="B41" s="59" t="s">
        <v>159</v>
      </c>
      <c r="C41" s="31">
        <v>63</v>
      </c>
      <c r="D41" s="68">
        <v>29</v>
      </c>
      <c r="E41" s="159">
        <v>8</v>
      </c>
      <c r="F41" s="150">
        <v>21</v>
      </c>
      <c r="G41" s="150">
        <v>12</v>
      </c>
      <c r="H41" s="160">
        <f t="shared" si="1"/>
        <v>0.41379310344827586</v>
      </c>
      <c r="I41" s="72">
        <v>389</v>
      </c>
      <c r="J41" s="77">
        <v>0</v>
      </c>
      <c r="K41" s="77">
        <v>0</v>
      </c>
      <c r="L41" s="73">
        <f t="shared" si="3"/>
        <v>13.413793103448276</v>
      </c>
      <c r="M41" s="7"/>
      <c r="N41" s="3"/>
    </row>
    <row r="42" spans="1:14" s="4" customFormat="1" ht="16.5" customHeight="1">
      <c r="A42" s="5"/>
      <c r="B42" s="59" t="s">
        <v>160</v>
      </c>
      <c r="C42" s="31">
        <v>120</v>
      </c>
      <c r="D42" s="68">
        <v>36</v>
      </c>
      <c r="E42" s="159">
        <v>21</v>
      </c>
      <c r="F42" s="150">
        <v>15</v>
      </c>
      <c r="G42" s="150">
        <v>20</v>
      </c>
      <c r="H42" s="160">
        <f t="shared" si="1"/>
        <v>0.5555555555555556</v>
      </c>
      <c r="I42" s="72">
        <v>408</v>
      </c>
      <c r="J42" s="77">
        <v>0</v>
      </c>
      <c r="K42" s="77">
        <v>0</v>
      </c>
      <c r="L42" s="73">
        <f t="shared" si="3"/>
        <v>11.333333333333334</v>
      </c>
      <c r="M42" s="7"/>
      <c r="N42" s="3"/>
    </row>
    <row r="43" spans="1:14" s="4" customFormat="1" ht="16.5" customHeight="1">
      <c r="A43" s="5"/>
      <c r="B43" s="59" t="s">
        <v>187</v>
      </c>
      <c r="C43" s="42">
        <v>0</v>
      </c>
      <c r="D43" s="79">
        <v>10</v>
      </c>
      <c r="E43" s="159">
        <v>10</v>
      </c>
      <c r="F43" s="150">
        <v>0</v>
      </c>
      <c r="G43" s="150">
        <v>8</v>
      </c>
      <c r="H43" s="160">
        <f t="shared" si="1"/>
        <v>0.8</v>
      </c>
      <c r="I43" s="72">
        <v>29</v>
      </c>
      <c r="J43" s="77"/>
      <c r="K43" s="77"/>
      <c r="L43" s="73">
        <f t="shared" si="3"/>
        <v>2.9</v>
      </c>
      <c r="M43" s="7"/>
      <c r="N43" s="3"/>
    </row>
    <row r="44" spans="1:14" s="4" customFormat="1" ht="16.5" customHeight="1">
      <c r="A44" s="5"/>
      <c r="B44" s="61" t="s">
        <v>161</v>
      </c>
      <c r="C44" s="36">
        <v>231</v>
      </c>
      <c r="D44" s="69">
        <v>48</v>
      </c>
      <c r="E44" s="161">
        <v>2</v>
      </c>
      <c r="F44" s="152">
        <v>46</v>
      </c>
      <c r="G44" s="152">
        <v>4</v>
      </c>
      <c r="H44" s="162">
        <f t="shared" si="1"/>
        <v>0.08333333333333333</v>
      </c>
      <c r="I44" s="74">
        <v>759</v>
      </c>
      <c r="J44" s="141">
        <v>0</v>
      </c>
      <c r="K44" s="141">
        <v>0</v>
      </c>
      <c r="L44" s="75">
        <f t="shared" si="3"/>
        <v>15.8125</v>
      </c>
      <c r="M44" s="11"/>
      <c r="N44" s="3"/>
    </row>
    <row r="45" spans="1:14" s="44" customFormat="1" ht="16.5" customHeight="1">
      <c r="A45" s="5"/>
      <c r="B45" s="166" t="s">
        <v>24</v>
      </c>
      <c r="C45" s="51">
        <f>SUM(C38:C44)</f>
        <v>779</v>
      </c>
      <c r="D45" s="63">
        <f>SUM(D38:D44)</f>
        <v>229</v>
      </c>
      <c r="E45" s="163">
        <f>SUM(E38:E44)</f>
        <v>66</v>
      </c>
      <c r="F45" s="163">
        <f>SUM(F38:F44)</f>
        <v>163</v>
      </c>
      <c r="G45" s="163">
        <f>SUM(G38:G44)</f>
        <v>107</v>
      </c>
      <c r="H45" s="175">
        <f t="shared" si="1"/>
        <v>0.4672489082969432</v>
      </c>
      <c r="I45" s="51">
        <f>SUM(I38:I44)</f>
        <v>2834</v>
      </c>
      <c r="J45" s="63">
        <f>SUM(J38:J44)</f>
        <v>0</v>
      </c>
      <c r="K45" s="51">
        <f>SUM(K38:K44)</f>
        <v>0</v>
      </c>
      <c r="L45" s="167">
        <f t="shared" si="3"/>
        <v>12.375545851528384</v>
      </c>
      <c r="M45" s="169"/>
      <c r="N45" s="43"/>
    </row>
    <row r="46" spans="1:14" s="247" customFormat="1" ht="16.5" customHeight="1">
      <c r="A46" s="240"/>
      <c r="B46" s="237" t="s">
        <v>121</v>
      </c>
      <c r="C46" s="238">
        <v>0</v>
      </c>
      <c r="D46" s="239">
        <v>8</v>
      </c>
      <c r="E46" s="157">
        <v>0</v>
      </c>
      <c r="F46" s="148">
        <v>8</v>
      </c>
      <c r="G46" s="148">
        <v>0</v>
      </c>
      <c r="H46" s="158">
        <v>0</v>
      </c>
      <c r="I46" s="238">
        <v>141</v>
      </c>
      <c r="J46" s="248"/>
      <c r="K46" s="248"/>
      <c r="L46" s="71"/>
      <c r="M46" s="249"/>
      <c r="N46" s="246"/>
    </row>
    <row r="47" spans="1:14" s="4" customFormat="1" ht="16.5" customHeight="1">
      <c r="A47" s="21" t="s">
        <v>12</v>
      </c>
      <c r="B47" s="62" t="s">
        <v>162</v>
      </c>
      <c r="C47" s="171">
        <v>376</v>
      </c>
      <c r="D47" s="172">
        <v>44</v>
      </c>
      <c r="E47" s="159">
        <v>2</v>
      </c>
      <c r="F47" s="150">
        <v>42</v>
      </c>
      <c r="G47" s="150">
        <v>2</v>
      </c>
      <c r="H47" s="160">
        <f t="shared" si="1"/>
        <v>0.045454545454545456</v>
      </c>
      <c r="I47" s="72">
        <v>817</v>
      </c>
      <c r="J47" s="77">
        <v>2</v>
      </c>
      <c r="K47" s="77">
        <v>6</v>
      </c>
      <c r="L47" s="73">
        <f aca="true" t="shared" si="4" ref="L47:L72">I47/D47</f>
        <v>18.568181818181817</v>
      </c>
      <c r="M47" s="7"/>
      <c r="N47" s="3"/>
    </row>
    <row r="48" spans="1:14" s="4" customFormat="1" ht="16.5" customHeight="1">
      <c r="A48" s="5" t="s">
        <v>25</v>
      </c>
      <c r="B48" s="59" t="s">
        <v>163</v>
      </c>
      <c r="C48" s="31">
        <v>296</v>
      </c>
      <c r="D48" s="68">
        <v>79</v>
      </c>
      <c r="E48" s="159">
        <v>10</v>
      </c>
      <c r="F48" s="150">
        <v>69</v>
      </c>
      <c r="G48" s="150">
        <v>16</v>
      </c>
      <c r="H48" s="160">
        <f t="shared" si="1"/>
        <v>0.20253164556962025</v>
      </c>
      <c r="I48" s="72">
        <v>952</v>
      </c>
      <c r="J48" s="77">
        <v>0</v>
      </c>
      <c r="K48" s="77">
        <v>0</v>
      </c>
      <c r="L48" s="73">
        <f t="shared" si="4"/>
        <v>12.050632911392405</v>
      </c>
      <c r="M48" s="7"/>
      <c r="N48" s="3"/>
    </row>
    <row r="49" spans="1:14" s="4" customFormat="1" ht="16.5" customHeight="1">
      <c r="A49" s="5"/>
      <c r="B49" s="59" t="s">
        <v>164</v>
      </c>
      <c r="C49" s="31">
        <v>163</v>
      </c>
      <c r="D49" s="68">
        <v>26</v>
      </c>
      <c r="E49" s="159">
        <v>8</v>
      </c>
      <c r="F49" s="150">
        <v>18</v>
      </c>
      <c r="G49" s="150">
        <v>4</v>
      </c>
      <c r="H49" s="160">
        <f t="shared" si="1"/>
        <v>0.15384615384615385</v>
      </c>
      <c r="I49" s="72">
        <v>537</v>
      </c>
      <c r="J49" s="77">
        <v>2</v>
      </c>
      <c r="K49" s="77">
        <v>6</v>
      </c>
      <c r="L49" s="73">
        <f t="shared" si="4"/>
        <v>20.653846153846153</v>
      </c>
      <c r="M49" s="7"/>
      <c r="N49" s="3"/>
    </row>
    <row r="50" spans="1:14" s="4" customFormat="1" ht="16.5" customHeight="1">
      <c r="A50" s="5"/>
      <c r="B50" s="59" t="s">
        <v>165</v>
      </c>
      <c r="C50" s="31">
        <v>307</v>
      </c>
      <c r="D50" s="68">
        <v>76</v>
      </c>
      <c r="E50" s="159">
        <v>28</v>
      </c>
      <c r="F50" s="150">
        <v>48</v>
      </c>
      <c r="G50" s="150">
        <v>31</v>
      </c>
      <c r="H50" s="160">
        <f t="shared" si="1"/>
        <v>0.40789473684210525</v>
      </c>
      <c r="I50" s="72">
        <v>1653</v>
      </c>
      <c r="J50" s="77">
        <v>0</v>
      </c>
      <c r="K50" s="77">
        <v>0</v>
      </c>
      <c r="L50" s="73">
        <f t="shared" si="4"/>
        <v>21.75</v>
      </c>
      <c r="M50" s="7"/>
      <c r="N50" s="3"/>
    </row>
    <row r="51" spans="1:14" s="4" customFormat="1" ht="16.5" customHeight="1">
      <c r="A51" s="5"/>
      <c r="B51" s="59" t="s">
        <v>166</v>
      </c>
      <c r="C51" s="31">
        <v>216</v>
      </c>
      <c r="D51" s="68">
        <v>27</v>
      </c>
      <c r="E51" s="159">
        <v>2</v>
      </c>
      <c r="F51" s="150">
        <v>25</v>
      </c>
      <c r="G51" s="150">
        <v>2</v>
      </c>
      <c r="H51" s="160">
        <f t="shared" si="1"/>
        <v>0.07407407407407407</v>
      </c>
      <c r="I51" s="72">
        <v>561</v>
      </c>
      <c r="J51" s="77">
        <v>0</v>
      </c>
      <c r="K51" s="77">
        <v>0</v>
      </c>
      <c r="L51" s="73">
        <f t="shared" si="4"/>
        <v>20.77777777777778</v>
      </c>
      <c r="M51" s="7"/>
      <c r="N51" s="3"/>
    </row>
    <row r="52" spans="1:14" s="4" customFormat="1" ht="16.5" customHeight="1">
      <c r="A52" s="5"/>
      <c r="B52" s="59" t="s">
        <v>167</v>
      </c>
      <c r="C52" s="31">
        <v>202</v>
      </c>
      <c r="D52" s="68">
        <v>29</v>
      </c>
      <c r="E52" s="159">
        <v>2</v>
      </c>
      <c r="F52" s="150">
        <v>27</v>
      </c>
      <c r="G52" s="150">
        <v>10</v>
      </c>
      <c r="H52" s="160">
        <f t="shared" si="1"/>
        <v>0.3448275862068966</v>
      </c>
      <c r="I52" s="72">
        <v>475</v>
      </c>
      <c r="J52" s="77">
        <v>0</v>
      </c>
      <c r="K52" s="77">
        <v>0</v>
      </c>
      <c r="L52" s="73">
        <f t="shared" si="4"/>
        <v>16.379310344827587</v>
      </c>
      <c r="M52" s="7"/>
      <c r="N52" s="3"/>
    </row>
    <row r="53" spans="1:14" s="4" customFormat="1" ht="16.5" customHeight="1">
      <c r="A53" s="5"/>
      <c r="B53" s="59" t="s">
        <v>168</v>
      </c>
      <c r="C53" s="31">
        <v>106</v>
      </c>
      <c r="D53" s="68">
        <v>19</v>
      </c>
      <c r="E53" s="159">
        <v>5</v>
      </c>
      <c r="F53" s="150">
        <v>14</v>
      </c>
      <c r="G53" s="150">
        <v>4</v>
      </c>
      <c r="H53" s="160">
        <f t="shared" si="1"/>
        <v>0.21052631578947367</v>
      </c>
      <c r="I53" s="72">
        <v>332</v>
      </c>
      <c r="J53" s="77">
        <v>1</v>
      </c>
      <c r="K53" s="77">
        <v>3</v>
      </c>
      <c r="L53" s="73">
        <f t="shared" si="4"/>
        <v>17.473684210526315</v>
      </c>
      <c r="M53" s="7"/>
      <c r="N53" s="3"/>
    </row>
    <row r="54" spans="1:14" s="4" customFormat="1" ht="16.5" customHeight="1">
      <c r="A54" s="5"/>
      <c r="B54" s="59" t="s">
        <v>169</v>
      </c>
      <c r="C54" s="31">
        <v>57</v>
      </c>
      <c r="D54" s="68">
        <v>29</v>
      </c>
      <c r="E54" s="159">
        <v>3</v>
      </c>
      <c r="F54" s="150">
        <v>26</v>
      </c>
      <c r="G54" s="150">
        <v>12</v>
      </c>
      <c r="H54" s="160">
        <f t="shared" si="1"/>
        <v>0.41379310344827586</v>
      </c>
      <c r="I54" s="72">
        <v>318</v>
      </c>
      <c r="J54" s="77">
        <v>1</v>
      </c>
      <c r="K54" s="77">
        <v>0</v>
      </c>
      <c r="L54" s="73">
        <f t="shared" si="4"/>
        <v>10.96551724137931</v>
      </c>
      <c r="M54" s="7"/>
      <c r="N54" s="3"/>
    </row>
    <row r="55" spans="1:14" s="4" customFormat="1" ht="16.5" customHeight="1">
      <c r="A55" s="5"/>
      <c r="B55" s="59" t="s">
        <v>170</v>
      </c>
      <c r="C55" s="31">
        <v>60</v>
      </c>
      <c r="D55" s="68">
        <v>10</v>
      </c>
      <c r="E55" s="159">
        <v>4</v>
      </c>
      <c r="F55" s="150">
        <v>6</v>
      </c>
      <c r="G55" s="150">
        <v>4</v>
      </c>
      <c r="H55" s="160">
        <f t="shared" si="1"/>
        <v>0.4</v>
      </c>
      <c r="I55" s="72">
        <v>224</v>
      </c>
      <c r="J55" s="77">
        <v>0</v>
      </c>
      <c r="K55" s="77">
        <v>0</v>
      </c>
      <c r="L55" s="73">
        <f t="shared" si="4"/>
        <v>22.4</v>
      </c>
      <c r="M55" s="7"/>
      <c r="N55" s="3"/>
    </row>
    <row r="56" spans="1:14" s="4" customFormat="1" ht="16.5" customHeight="1">
      <c r="A56" s="5"/>
      <c r="B56" s="61" t="s">
        <v>171</v>
      </c>
      <c r="C56" s="36">
        <v>58</v>
      </c>
      <c r="D56" s="69">
        <v>11</v>
      </c>
      <c r="E56" s="161">
        <v>8</v>
      </c>
      <c r="F56" s="152">
        <v>3</v>
      </c>
      <c r="G56" s="152">
        <v>8</v>
      </c>
      <c r="H56" s="162">
        <f t="shared" si="1"/>
        <v>0.7272727272727273</v>
      </c>
      <c r="I56" s="74">
        <v>137</v>
      </c>
      <c r="J56" s="141">
        <v>0</v>
      </c>
      <c r="K56" s="141">
        <v>0</v>
      </c>
      <c r="L56" s="75">
        <f t="shared" si="4"/>
        <v>12.454545454545455</v>
      </c>
      <c r="M56" s="11"/>
      <c r="N56" s="3"/>
    </row>
    <row r="57" spans="1:14" s="44" customFormat="1" ht="16.5">
      <c r="A57" s="5"/>
      <c r="B57" s="27" t="s">
        <v>27</v>
      </c>
      <c r="C57" s="51">
        <f>SUM(C46:C56)</f>
        <v>1841</v>
      </c>
      <c r="D57" s="51">
        <f>SUM(D46:D56)</f>
        <v>358</v>
      </c>
      <c r="E57" s="163">
        <f>SUM(E46:E56)</f>
        <v>72</v>
      </c>
      <c r="F57" s="163">
        <f>SUM(F46:F56)</f>
        <v>286</v>
      </c>
      <c r="G57" s="163">
        <f>SUM(G46:G56)</f>
        <v>93</v>
      </c>
      <c r="H57" s="156">
        <f t="shared" si="1"/>
        <v>0.25977653631284914</v>
      </c>
      <c r="I57" s="51">
        <f>SUM(I46:I56)</f>
        <v>6147</v>
      </c>
      <c r="J57" s="63">
        <f>SUM(J47:J56)</f>
        <v>6</v>
      </c>
      <c r="K57" s="51">
        <f>SUM(K47:K56)</f>
        <v>15</v>
      </c>
      <c r="L57" s="65">
        <f t="shared" si="4"/>
        <v>17.170391061452513</v>
      </c>
      <c r="M57" s="46"/>
      <c r="N57" s="43"/>
    </row>
    <row r="58" spans="1:14" s="4" customFormat="1" ht="16.5" customHeight="1">
      <c r="A58" s="21" t="s">
        <v>8</v>
      </c>
      <c r="B58" s="62" t="s">
        <v>172</v>
      </c>
      <c r="C58" s="30">
        <v>94</v>
      </c>
      <c r="D58" s="67">
        <v>22</v>
      </c>
      <c r="E58" s="157">
        <v>2</v>
      </c>
      <c r="F58" s="148">
        <v>20</v>
      </c>
      <c r="G58" s="148">
        <v>0</v>
      </c>
      <c r="H58" s="158">
        <f t="shared" si="1"/>
        <v>0</v>
      </c>
      <c r="I58" s="70">
        <v>211</v>
      </c>
      <c r="J58" s="76">
        <v>0</v>
      </c>
      <c r="K58" s="76">
        <v>0</v>
      </c>
      <c r="L58" s="71">
        <f t="shared" si="4"/>
        <v>9.590909090909092</v>
      </c>
      <c r="M58" s="9"/>
      <c r="N58" s="3"/>
    </row>
    <row r="59" spans="1:14" s="4" customFormat="1" ht="16.5" customHeight="1">
      <c r="A59" s="5" t="s">
        <v>26</v>
      </c>
      <c r="B59" s="59" t="s">
        <v>173</v>
      </c>
      <c r="C59" s="31">
        <v>101</v>
      </c>
      <c r="D59" s="68">
        <v>40</v>
      </c>
      <c r="E59" s="159">
        <v>2</v>
      </c>
      <c r="F59" s="150">
        <v>38</v>
      </c>
      <c r="G59" s="150">
        <v>2</v>
      </c>
      <c r="H59" s="160">
        <f t="shared" si="1"/>
        <v>0.05</v>
      </c>
      <c r="I59" s="72">
        <v>455</v>
      </c>
      <c r="J59" s="77">
        <v>0</v>
      </c>
      <c r="K59" s="77">
        <v>0</v>
      </c>
      <c r="L59" s="73">
        <f t="shared" si="4"/>
        <v>11.375</v>
      </c>
      <c r="M59" s="7"/>
      <c r="N59" s="3"/>
    </row>
    <row r="60" spans="1:14" s="4" customFormat="1" ht="16.5" customHeight="1">
      <c r="A60" s="5"/>
      <c r="B60" s="59" t="s">
        <v>174</v>
      </c>
      <c r="C60" s="31">
        <v>48</v>
      </c>
      <c r="D60" s="68">
        <v>30</v>
      </c>
      <c r="E60" s="159">
        <v>18</v>
      </c>
      <c r="F60" s="150">
        <v>12</v>
      </c>
      <c r="G60" s="150">
        <v>17</v>
      </c>
      <c r="H60" s="160">
        <f t="shared" si="1"/>
        <v>0.5666666666666667</v>
      </c>
      <c r="I60" s="72">
        <v>149</v>
      </c>
      <c r="J60" s="77">
        <v>0</v>
      </c>
      <c r="K60" s="77">
        <v>0</v>
      </c>
      <c r="L60" s="73">
        <f t="shared" si="4"/>
        <v>4.966666666666667</v>
      </c>
      <c r="M60" s="7"/>
      <c r="N60" s="3"/>
    </row>
    <row r="61" spans="1:14" s="4" customFormat="1" ht="16.5" customHeight="1">
      <c r="A61" s="5"/>
      <c r="B61" s="61" t="s">
        <v>175</v>
      </c>
      <c r="C61" s="36">
        <v>45</v>
      </c>
      <c r="D61" s="69">
        <v>13</v>
      </c>
      <c r="E61" s="161">
        <v>2</v>
      </c>
      <c r="F61" s="152">
        <v>11</v>
      </c>
      <c r="G61" s="152">
        <v>0</v>
      </c>
      <c r="H61" s="162">
        <f t="shared" si="1"/>
        <v>0</v>
      </c>
      <c r="I61" s="74">
        <v>121</v>
      </c>
      <c r="J61" s="141">
        <v>0</v>
      </c>
      <c r="K61" s="141">
        <v>0</v>
      </c>
      <c r="L61" s="75">
        <f t="shared" si="4"/>
        <v>9.307692307692308</v>
      </c>
      <c r="M61" s="11"/>
      <c r="N61" s="3"/>
    </row>
    <row r="62" spans="1:14" s="44" customFormat="1" ht="16.5" customHeight="1">
      <c r="A62" s="5"/>
      <c r="B62" s="27" t="s">
        <v>28</v>
      </c>
      <c r="C62" s="51">
        <f>SUM(C58:C61)</f>
        <v>288</v>
      </c>
      <c r="D62" s="63">
        <f>SUM(D58:D61)</f>
        <v>105</v>
      </c>
      <c r="E62" s="163">
        <f>SUM(E58:E61)</f>
        <v>24</v>
      </c>
      <c r="F62" s="163">
        <f>SUM(F58:F61)</f>
        <v>81</v>
      </c>
      <c r="G62" s="163">
        <f>SUM(G58:G61)</f>
        <v>19</v>
      </c>
      <c r="H62" s="156">
        <f t="shared" si="1"/>
        <v>0.18095238095238095</v>
      </c>
      <c r="I62" s="51">
        <f>SUM(I58:I61)</f>
        <v>936</v>
      </c>
      <c r="J62" s="63">
        <f>SUM(J58:J61)</f>
        <v>0</v>
      </c>
      <c r="K62" s="51">
        <f>SUM(K58:K61)</f>
        <v>0</v>
      </c>
      <c r="L62" s="65">
        <f t="shared" si="4"/>
        <v>8.914285714285715</v>
      </c>
      <c r="M62" s="46"/>
      <c r="N62" s="43"/>
    </row>
    <row r="63" spans="1:14" s="4" customFormat="1" ht="16.5" customHeight="1">
      <c r="A63" s="5" t="s">
        <v>13</v>
      </c>
      <c r="B63" s="62" t="s">
        <v>176</v>
      </c>
      <c r="C63" s="30">
        <v>48</v>
      </c>
      <c r="D63" s="67">
        <v>28</v>
      </c>
      <c r="E63" s="157">
        <v>7</v>
      </c>
      <c r="F63" s="148">
        <v>21</v>
      </c>
      <c r="G63" s="148">
        <v>4</v>
      </c>
      <c r="H63" s="158">
        <f t="shared" si="1"/>
        <v>0.14285714285714285</v>
      </c>
      <c r="I63" s="70">
        <v>216</v>
      </c>
      <c r="J63" s="76">
        <v>1</v>
      </c>
      <c r="K63" s="76">
        <v>2</v>
      </c>
      <c r="L63" s="71">
        <f t="shared" si="4"/>
        <v>7.714285714285714</v>
      </c>
      <c r="M63" s="9"/>
      <c r="N63" s="3"/>
    </row>
    <row r="64" spans="1:14" s="4" customFormat="1" ht="19.5" customHeight="1">
      <c r="A64" s="5" t="s">
        <v>29</v>
      </c>
      <c r="B64" s="145" t="s">
        <v>177</v>
      </c>
      <c r="C64" s="31">
        <v>297</v>
      </c>
      <c r="D64" s="68">
        <v>90</v>
      </c>
      <c r="E64" s="159">
        <v>13</v>
      </c>
      <c r="F64" s="150">
        <v>77</v>
      </c>
      <c r="G64" s="150">
        <v>37</v>
      </c>
      <c r="H64" s="160">
        <f t="shared" si="1"/>
        <v>0.4111111111111111</v>
      </c>
      <c r="I64" s="72">
        <v>877</v>
      </c>
      <c r="J64" s="77">
        <v>2</v>
      </c>
      <c r="K64" s="77">
        <v>5</v>
      </c>
      <c r="L64" s="73">
        <f t="shared" si="4"/>
        <v>9.744444444444444</v>
      </c>
      <c r="M64" s="7"/>
      <c r="N64" s="3"/>
    </row>
    <row r="65" spans="1:14" s="4" customFormat="1" ht="16.5" customHeight="1">
      <c r="A65" s="5"/>
      <c r="B65" s="59" t="s">
        <v>178</v>
      </c>
      <c r="C65" s="31">
        <v>107</v>
      </c>
      <c r="D65" s="68">
        <v>58</v>
      </c>
      <c r="E65" s="159">
        <v>17</v>
      </c>
      <c r="F65" s="150">
        <v>41</v>
      </c>
      <c r="G65" s="150">
        <v>14</v>
      </c>
      <c r="H65" s="160">
        <f t="shared" si="1"/>
        <v>0.2413793103448276</v>
      </c>
      <c r="I65" s="72">
        <v>405</v>
      </c>
      <c r="J65" s="77">
        <v>4</v>
      </c>
      <c r="K65" s="77">
        <v>7</v>
      </c>
      <c r="L65" s="73">
        <f t="shared" si="4"/>
        <v>6.982758620689655</v>
      </c>
      <c r="M65" s="7"/>
      <c r="N65" s="3"/>
    </row>
    <row r="66" spans="1:14" s="4" customFormat="1" ht="16.5" customHeight="1">
      <c r="A66" s="5"/>
      <c r="B66" s="59" t="s">
        <v>179</v>
      </c>
      <c r="C66" s="31">
        <v>68</v>
      </c>
      <c r="D66" s="68">
        <v>31</v>
      </c>
      <c r="E66" s="159">
        <v>7</v>
      </c>
      <c r="F66" s="150">
        <v>24</v>
      </c>
      <c r="G66" s="150">
        <v>13</v>
      </c>
      <c r="H66" s="160">
        <f t="shared" si="1"/>
        <v>0.41935483870967744</v>
      </c>
      <c r="I66" s="72">
        <v>234</v>
      </c>
      <c r="J66" s="77">
        <v>0</v>
      </c>
      <c r="K66" s="77">
        <v>0</v>
      </c>
      <c r="L66" s="73">
        <f t="shared" si="4"/>
        <v>7.548387096774194</v>
      </c>
      <c r="M66" s="7"/>
      <c r="N66" s="3"/>
    </row>
    <row r="67" spans="1:14" s="4" customFormat="1" ht="16.5" customHeight="1">
      <c r="A67" s="5"/>
      <c r="B67" s="61" t="s">
        <v>180</v>
      </c>
      <c r="C67" s="36">
        <v>60</v>
      </c>
      <c r="D67" s="69">
        <v>55</v>
      </c>
      <c r="E67" s="161">
        <v>10</v>
      </c>
      <c r="F67" s="152">
        <v>45</v>
      </c>
      <c r="G67" s="152">
        <v>10</v>
      </c>
      <c r="H67" s="162">
        <f t="shared" si="1"/>
        <v>0.18181818181818182</v>
      </c>
      <c r="I67" s="74">
        <v>323</v>
      </c>
      <c r="J67" s="141">
        <v>2</v>
      </c>
      <c r="K67" s="141">
        <v>3</v>
      </c>
      <c r="L67" s="75">
        <f t="shared" si="4"/>
        <v>5.872727272727273</v>
      </c>
      <c r="M67" s="11"/>
      <c r="N67" s="3"/>
    </row>
    <row r="68" spans="1:15" s="44" customFormat="1" ht="18.75" customHeight="1">
      <c r="A68" s="5"/>
      <c r="B68" s="27" t="s">
        <v>30</v>
      </c>
      <c r="C68" s="51">
        <f>SUM(C63:C67)</f>
        <v>580</v>
      </c>
      <c r="D68" s="63">
        <f>SUM(D63:D67)</f>
        <v>262</v>
      </c>
      <c r="E68" s="163">
        <f>SUM(E63:E67)</f>
        <v>54</v>
      </c>
      <c r="F68" s="163">
        <f>SUM(F63:F67)</f>
        <v>208</v>
      </c>
      <c r="G68" s="163">
        <f>SUM(G63:G67)</f>
        <v>78</v>
      </c>
      <c r="H68" s="156">
        <f t="shared" si="1"/>
        <v>0.29770992366412213</v>
      </c>
      <c r="I68" s="51">
        <f>SUM(I63:I67)</f>
        <v>2055</v>
      </c>
      <c r="J68" s="63">
        <f>SUM(J63:J67)</f>
        <v>9</v>
      </c>
      <c r="K68" s="51">
        <f>SUM(K63:K67)</f>
        <v>17</v>
      </c>
      <c r="L68" s="65">
        <f t="shared" si="4"/>
        <v>7.843511450381679</v>
      </c>
      <c r="M68" s="46"/>
      <c r="N68" s="43"/>
      <c r="O68" s="43"/>
    </row>
    <row r="69" spans="1:14" s="4" customFormat="1" ht="16.5" customHeight="1">
      <c r="A69" s="21" t="s">
        <v>9</v>
      </c>
      <c r="B69" s="62" t="s">
        <v>181</v>
      </c>
      <c r="C69" s="30">
        <v>108</v>
      </c>
      <c r="D69" s="67">
        <v>91</v>
      </c>
      <c r="E69" s="157">
        <v>13</v>
      </c>
      <c r="F69" s="148">
        <v>78</v>
      </c>
      <c r="G69" s="148">
        <v>8</v>
      </c>
      <c r="H69" s="158">
        <f t="shared" si="1"/>
        <v>0.08791208791208792</v>
      </c>
      <c r="I69" s="70">
        <v>725</v>
      </c>
      <c r="J69" s="76">
        <v>1</v>
      </c>
      <c r="K69" s="76">
        <v>2</v>
      </c>
      <c r="L69" s="71">
        <f t="shared" si="4"/>
        <v>7.967032967032967</v>
      </c>
      <c r="M69" s="9"/>
      <c r="N69" s="3"/>
    </row>
    <row r="70" spans="1:14" s="4" customFormat="1" ht="16.5" customHeight="1">
      <c r="A70" s="5" t="s">
        <v>31</v>
      </c>
      <c r="B70" s="59" t="s">
        <v>182</v>
      </c>
      <c r="C70" s="31">
        <v>57</v>
      </c>
      <c r="D70" s="68">
        <v>50</v>
      </c>
      <c r="E70" s="159">
        <v>12</v>
      </c>
      <c r="F70" s="150">
        <v>38</v>
      </c>
      <c r="G70" s="150">
        <v>13</v>
      </c>
      <c r="H70" s="160">
        <f t="shared" si="1"/>
        <v>0.26</v>
      </c>
      <c r="I70" s="72">
        <v>353</v>
      </c>
      <c r="J70" s="77">
        <v>0</v>
      </c>
      <c r="K70" s="77">
        <v>0</v>
      </c>
      <c r="L70" s="73">
        <f t="shared" si="4"/>
        <v>7.06</v>
      </c>
      <c r="M70" s="7"/>
      <c r="N70" s="3"/>
    </row>
    <row r="71" spans="1:14" s="4" customFormat="1" ht="16.5" customHeight="1">
      <c r="A71" s="5"/>
      <c r="B71" s="61" t="s">
        <v>183</v>
      </c>
      <c r="C71" s="42">
        <v>32</v>
      </c>
      <c r="D71" s="79">
        <v>43</v>
      </c>
      <c r="E71" s="161">
        <v>9</v>
      </c>
      <c r="F71" s="152">
        <v>34</v>
      </c>
      <c r="G71" s="152">
        <v>6</v>
      </c>
      <c r="H71" s="162">
        <f t="shared" si="1"/>
        <v>0.13953488372093023</v>
      </c>
      <c r="I71" s="74">
        <v>167</v>
      </c>
      <c r="J71" s="141">
        <v>0</v>
      </c>
      <c r="K71" s="141">
        <v>0</v>
      </c>
      <c r="L71" s="75">
        <f t="shared" si="4"/>
        <v>3.883720930232558</v>
      </c>
      <c r="M71" s="7"/>
      <c r="N71" s="3"/>
    </row>
    <row r="72" spans="1:13" s="52" customFormat="1" ht="16.5" customHeight="1">
      <c r="A72" s="24"/>
      <c r="B72" s="27" t="s">
        <v>32</v>
      </c>
      <c r="C72" s="28">
        <f>SUM(C69:C71)</f>
        <v>197</v>
      </c>
      <c r="D72" s="64">
        <f>SUM(D69:D71)</f>
        <v>184</v>
      </c>
      <c r="E72" s="164">
        <f>SUM(E69:E71)</f>
        <v>34</v>
      </c>
      <c r="F72" s="164">
        <f>SUM(F69:F71)</f>
        <v>150</v>
      </c>
      <c r="G72" s="164">
        <f>SUM(G69:G71)</f>
        <v>27</v>
      </c>
      <c r="H72" s="156">
        <f t="shared" si="1"/>
        <v>0.14673913043478262</v>
      </c>
      <c r="I72" s="28">
        <f>SUM(I69:I71)</f>
        <v>1245</v>
      </c>
      <c r="J72" s="28">
        <f>SUM(J69:J71)</f>
        <v>1</v>
      </c>
      <c r="K72" s="28">
        <f>SUM(K69:K71)</f>
        <v>2</v>
      </c>
      <c r="L72" s="78">
        <f t="shared" si="4"/>
        <v>6.766304347826087</v>
      </c>
      <c r="M72" s="53"/>
    </row>
    <row r="73" spans="3:14" s="4" customFormat="1" ht="24" customHeight="1">
      <c r="C73" s="32"/>
      <c r="D73" s="32"/>
      <c r="E73" s="32"/>
      <c r="F73" s="32"/>
      <c r="G73" s="32"/>
      <c r="H73" s="55"/>
      <c r="I73" s="32"/>
      <c r="J73" s="32"/>
      <c r="K73" s="32"/>
      <c r="L73" s="32"/>
      <c r="M73" s="6"/>
      <c r="N73" s="6"/>
    </row>
    <row r="74" spans="1:13" ht="16.5">
      <c r="A74" s="25"/>
      <c r="B74" s="25"/>
      <c r="C74" s="39"/>
      <c r="D74" s="34"/>
      <c r="E74" s="34"/>
      <c r="F74" s="34"/>
      <c r="G74" s="34"/>
      <c r="H74" s="38"/>
      <c r="I74" s="34"/>
      <c r="J74" s="39"/>
      <c r="K74" s="39"/>
      <c r="L74" s="34"/>
      <c r="M74" s="25"/>
    </row>
    <row r="75" spans="1:14" ht="16.5">
      <c r="A75" s="280" t="s">
        <v>15</v>
      </c>
      <c r="B75" s="281"/>
      <c r="C75" s="281"/>
      <c r="D75" s="41"/>
      <c r="E75" s="41"/>
      <c r="F75" s="41"/>
      <c r="G75" s="41"/>
      <c r="H75" s="56"/>
      <c r="I75" s="41"/>
      <c r="J75" s="40"/>
      <c r="K75" s="40"/>
      <c r="L75" s="41"/>
      <c r="M75" s="26"/>
      <c r="N75" s="1"/>
    </row>
  </sheetData>
  <sheetProtection/>
  <mergeCells count="5">
    <mergeCell ref="I3:I4"/>
    <mergeCell ref="A75:C75"/>
    <mergeCell ref="E2:H2"/>
    <mergeCell ref="E3:H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55"/>
  <sheetViews>
    <sheetView zoomScalePageLayoutView="0" workbookViewId="0" topLeftCell="A1">
      <selection activeCell="M1" sqref="M1:W16384"/>
    </sheetView>
  </sheetViews>
  <sheetFormatPr defaultColWidth="9.00390625" defaultRowHeight="16.5"/>
  <cols>
    <col min="1" max="1" width="13.125" style="2" customWidth="1"/>
    <col min="2" max="2" width="12.75390625" style="2" customWidth="1"/>
    <col min="3" max="4" width="7.50390625" style="35" customWidth="1"/>
    <col min="5" max="5" width="6.50390625" style="29" bestFit="1" customWidth="1"/>
    <col min="6" max="6" width="5.125" style="29" customWidth="1"/>
    <col min="7" max="7" width="7.50390625" style="29" customWidth="1"/>
    <col min="8" max="8" width="9.25390625" style="112" customWidth="1"/>
    <col min="9" max="9" width="7.50390625" style="29" customWidth="1"/>
    <col min="10" max="10" width="8.37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ht="20.25" customHeight="1"/>
    <row r="2" spans="1:12" s="4" customFormat="1" ht="16.5">
      <c r="A2" s="8"/>
      <c r="B2" s="9"/>
      <c r="C2" s="120"/>
      <c r="D2" s="276" t="s">
        <v>185</v>
      </c>
      <c r="E2" s="282" t="s">
        <v>34</v>
      </c>
      <c r="F2" s="283"/>
      <c r="G2" s="283"/>
      <c r="H2" s="283"/>
      <c r="I2" s="278" t="s">
        <v>186</v>
      </c>
      <c r="J2" s="87"/>
      <c r="K2" s="14"/>
      <c r="L2" s="3"/>
    </row>
    <row r="3" spans="1:12" s="4" customFormat="1" ht="69" customHeight="1">
      <c r="A3" s="83" t="s">
        <v>0</v>
      </c>
      <c r="B3" s="123" t="s">
        <v>1</v>
      </c>
      <c r="C3" s="165" t="s">
        <v>184</v>
      </c>
      <c r="D3" s="277"/>
      <c r="E3" s="180" t="s">
        <v>3</v>
      </c>
      <c r="F3" s="181" t="s">
        <v>4</v>
      </c>
      <c r="G3" s="170" t="s">
        <v>192</v>
      </c>
      <c r="H3" s="212" t="s">
        <v>33</v>
      </c>
      <c r="I3" s="279"/>
      <c r="J3" s="115" t="s">
        <v>35</v>
      </c>
      <c r="K3" s="90" t="s">
        <v>2</v>
      </c>
      <c r="L3" s="3"/>
    </row>
    <row r="4" spans="1:12" s="50" customFormat="1" ht="24.75" customHeight="1">
      <c r="A4" s="83"/>
      <c r="B4" s="91" t="s">
        <v>5</v>
      </c>
      <c r="C4" s="45">
        <f>SUM(C11,C15,C28,C33,C41,C43,C48,C52)</f>
        <v>2450</v>
      </c>
      <c r="D4" s="92">
        <f>SUM(D8,D11,D15,D28,D33,D41,D43,D48,D52)</f>
        <v>419</v>
      </c>
      <c r="E4" s="182">
        <f>SUM(E8,E11,E15,E28,E33,E41,E43,E48,E52)</f>
        <v>255</v>
      </c>
      <c r="F4" s="182">
        <f>SUM(F8,F11,F15,F28,F33,F41,F43,F48,F52)</f>
        <v>164</v>
      </c>
      <c r="G4" s="182">
        <f>SUM(G8,G11,G15,G28,G33,G41,G43,G48,G52)</f>
        <v>236</v>
      </c>
      <c r="H4" s="213">
        <f>G4/D4</f>
        <v>0.5632458233890215</v>
      </c>
      <c r="I4" s="45">
        <f>SUM(I8,I11,I15,I28,I33,I41,I43,I48,I52)</f>
        <v>1415</v>
      </c>
      <c r="J4" s="45">
        <f>I4/D4</f>
        <v>3.37708830548926</v>
      </c>
      <c r="K4" s="93"/>
      <c r="L4" s="49"/>
    </row>
    <row r="5" spans="1:12" s="179" customFormat="1" ht="16.5" customHeight="1">
      <c r="A5" s="208" t="s">
        <v>188</v>
      </c>
      <c r="B5" s="200" t="s">
        <v>189</v>
      </c>
      <c r="C5" s="71">
        <v>33</v>
      </c>
      <c r="D5" s="71">
        <v>5</v>
      </c>
      <c r="E5" s="202">
        <v>0</v>
      </c>
      <c r="F5" s="203">
        <v>5</v>
      </c>
      <c r="G5" s="203">
        <v>4</v>
      </c>
      <c r="H5" s="158">
        <f aca="true" t="shared" si="0" ref="H5:H52">G5/D5</f>
        <v>0.8</v>
      </c>
      <c r="I5" s="71">
        <v>19</v>
      </c>
      <c r="J5" s="71">
        <f>I5/D5</f>
        <v>3.8</v>
      </c>
      <c r="K5" s="177"/>
      <c r="L5" s="178"/>
    </row>
    <row r="6" spans="1:12" s="179" customFormat="1" ht="16.5" customHeight="1">
      <c r="A6" s="176"/>
      <c r="B6" s="201" t="s">
        <v>190</v>
      </c>
      <c r="C6" s="73">
        <v>25</v>
      </c>
      <c r="D6" s="73">
        <v>0</v>
      </c>
      <c r="E6" s="204">
        <v>0</v>
      </c>
      <c r="F6" s="205">
        <v>0</v>
      </c>
      <c r="G6" s="205">
        <v>0</v>
      </c>
      <c r="H6" s="160">
        <v>0</v>
      </c>
      <c r="I6" s="73">
        <v>0</v>
      </c>
      <c r="J6" s="73">
        <v>0</v>
      </c>
      <c r="K6" s="177"/>
      <c r="L6" s="178"/>
    </row>
    <row r="7" spans="1:12" s="179" customFormat="1" ht="16.5" customHeight="1">
      <c r="A7" s="176"/>
      <c r="B7" s="201" t="s">
        <v>191</v>
      </c>
      <c r="C7" s="75">
        <v>0</v>
      </c>
      <c r="D7" s="75">
        <v>0</v>
      </c>
      <c r="E7" s="206">
        <v>0</v>
      </c>
      <c r="F7" s="207">
        <v>0</v>
      </c>
      <c r="G7" s="207">
        <v>0</v>
      </c>
      <c r="H7" s="160">
        <v>0</v>
      </c>
      <c r="I7" s="75">
        <v>0</v>
      </c>
      <c r="J7" s="75">
        <v>0</v>
      </c>
      <c r="K7" s="177"/>
      <c r="L7" s="178"/>
    </row>
    <row r="8" spans="1:12" s="179" customFormat="1" ht="16.5" customHeight="1">
      <c r="A8" s="176"/>
      <c r="B8" s="97" t="s">
        <v>193</v>
      </c>
      <c r="C8" s="51">
        <f>SUM(C5:C7)</f>
        <v>58</v>
      </c>
      <c r="D8" s="51">
        <f>SUM(D5:D7)</f>
        <v>5</v>
      </c>
      <c r="E8" s="190">
        <f>SUM(E5:E7)</f>
        <v>0</v>
      </c>
      <c r="F8" s="190">
        <f>SUM(F5:F7)</f>
        <v>5</v>
      </c>
      <c r="G8" s="190">
        <f>SUM(G5:G7)</f>
        <v>4</v>
      </c>
      <c r="H8" s="183">
        <f t="shared" si="0"/>
        <v>0.8</v>
      </c>
      <c r="I8" s="51">
        <f>SUM(I5:I7)</f>
        <v>19</v>
      </c>
      <c r="J8" s="51">
        <f>SUM(J5:J7)</f>
        <v>3.8</v>
      </c>
      <c r="K8" s="98"/>
      <c r="L8" s="178"/>
    </row>
    <row r="9" spans="1:12" s="4" customFormat="1" ht="16.5" customHeight="1">
      <c r="A9" s="94" t="s">
        <v>36</v>
      </c>
      <c r="B9" s="95" t="s">
        <v>40</v>
      </c>
      <c r="C9" s="30">
        <v>79</v>
      </c>
      <c r="D9" s="67">
        <v>14</v>
      </c>
      <c r="E9" s="184">
        <v>12</v>
      </c>
      <c r="F9" s="185">
        <v>2</v>
      </c>
      <c r="G9" s="185">
        <v>9</v>
      </c>
      <c r="H9" s="214">
        <f t="shared" si="0"/>
        <v>0.6428571428571429</v>
      </c>
      <c r="I9" s="30">
        <v>30</v>
      </c>
      <c r="J9" s="84">
        <f>I9/D9</f>
        <v>2.142857142857143</v>
      </c>
      <c r="K9" s="14"/>
      <c r="L9" s="3"/>
    </row>
    <row r="10" spans="1:12" s="4" customFormat="1" ht="16.5" customHeight="1">
      <c r="A10" s="101" t="s">
        <v>73</v>
      </c>
      <c r="B10" s="96" t="s">
        <v>41</v>
      </c>
      <c r="C10" s="36">
        <v>55</v>
      </c>
      <c r="D10" s="69">
        <v>18</v>
      </c>
      <c r="E10" s="187">
        <v>0</v>
      </c>
      <c r="F10" s="188">
        <v>18</v>
      </c>
      <c r="G10" s="188">
        <v>0</v>
      </c>
      <c r="H10" s="214">
        <f t="shared" si="0"/>
        <v>0</v>
      </c>
      <c r="I10" s="36">
        <v>48</v>
      </c>
      <c r="J10" s="86">
        <f>I10/D10</f>
        <v>2.6666666666666665</v>
      </c>
      <c r="K10" s="16"/>
      <c r="L10" s="3"/>
    </row>
    <row r="11" spans="1:12" s="44" customFormat="1" ht="16.5" customHeight="1">
      <c r="A11" s="121"/>
      <c r="B11" s="97" t="s">
        <v>42</v>
      </c>
      <c r="C11" s="51">
        <f>SUM(C9:C10)</f>
        <v>134</v>
      </c>
      <c r="D11" s="116">
        <f>SUM(D9:D10)</f>
        <v>32</v>
      </c>
      <c r="E11" s="190">
        <f>SUM(E9:E10)</f>
        <v>12</v>
      </c>
      <c r="F11" s="190">
        <f>SUM(F9:F10)</f>
        <v>20</v>
      </c>
      <c r="G11" s="190">
        <f>SUM(G9:G10)</f>
        <v>9</v>
      </c>
      <c r="H11" s="183">
        <f t="shared" si="0"/>
        <v>0.28125</v>
      </c>
      <c r="I11" s="51">
        <f>SUM(I9:I10)</f>
        <v>78</v>
      </c>
      <c r="J11" s="28">
        <f>I11/D11</f>
        <v>2.4375</v>
      </c>
      <c r="K11" s="98"/>
      <c r="L11" s="43"/>
    </row>
    <row r="12" spans="1:12" s="4" customFormat="1" ht="16.5" customHeight="1">
      <c r="A12" s="209" t="s">
        <v>38</v>
      </c>
      <c r="B12" s="95" t="s">
        <v>43</v>
      </c>
      <c r="C12" s="30">
        <v>24</v>
      </c>
      <c r="D12" s="67">
        <v>11</v>
      </c>
      <c r="E12" s="184">
        <v>5</v>
      </c>
      <c r="F12" s="185">
        <v>6</v>
      </c>
      <c r="G12" s="186">
        <v>1</v>
      </c>
      <c r="H12" s="156">
        <f t="shared" si="0"/>
        <v>0.09090909090909091</v>
      </c>
      <c r="I12" s="30">
        <v>26</v>
      </c>
      <c r="J12" s="84">
        <f>I12/D12</f>
        <v>2.3636363636363638</v>
      </c>
      <c r="K12" s="14"/>
      <c r="L12" s="3"/>
    </row>
    <row r="13" spans="1:12" s="4" customFormat="1" ht="16.5" customHeight="1">
      <c r="A13" s="101" t="s">
        <v>74</v>
      </c>
      <c r="B13" s="100" t="s">
        <v>44</v>
      </c>
      <c r="C13" s="31">
        <v>51</v>
      </c>
      <c r="D13" s="68">
        <v>14</v>
      </c>
      <c r="E13" s="191">
        <v>12</v>
      </c>
      <c r="F13" s="192">
        <v>2</v>
      </c>
      <c r="G13" s="193">
        <v>0</v>
      </c>
      <c r="H13" s="156">
        <f t="shared" si="0"/>
        <v>0</v>
      </c>
      <c r="I13" s="31">
        <v>38</v>
      </c>
      <c r="J13" s="85">
        <f aca="true" t="shared" si="1" ref="J13:J40">I13/D13</f>
        <v>2.7142857142857144</v>
      </c>
      <c r="K13" s="15"/>
      <c r="L13" s="3"/>
    </row>
    <row r="14" spans="1:12" s="4" customFormat="1" ht="16.5" customHeight="1">
      <c r="A14" s="101"/>
      <c r="B14" s="96" t="s">
        <v>45</v>
      </c>
      <c r="C14" s="36">
        <v>60</v>
      </c>
      <c r="D14" s="69">
        <v>7</v>
      </c>
      <c r="E14" s="187">
        <v>3</v>
      </c>
      <c r="F14" s="188">
        <v>4</v>
      </c>
      <c r="G14" s="189">
        <v>0</v>
      </c>
      <c r="H14" s="156">
        <f t="shared" si="0"/>
        <v>0</v>
      </c>
      <c r="I14" s="36">
        <v>50</v>
      </c>
      <c r="J14" s="86">
        <f t="shared" si="1"/>
        <v>7.142857142857143</v>
      </c>
      <c r="K14" s="16"/>
      <c r="L14" s="3"/>
    </row>
    <row r="15" spans="1:12" s="44" customFormat="1" ht="16.5" customHeight="1">
      <c r="A15" s="121"/>
      <c r="B15" s="97" t="s">
        <v>42</v>
      </c>
      <c r="C15" s="51">
        <f>SUM(C12:C14)</f>
        <v>135</v>
      </c>
      <c r="D15" s="63">
        <f>SUM(D12:D14)</f>
        <v>32</v>
      </c>
      <c r="E15" s="194">
        <f>SUM(E12:E14)</f>
        <v>20</v>
      </c>
      <c r="F15" s="194">
        <f>SUM(F12:F14)</f>
        <v>12</v>
      </c>
      <c r="G15" s="194">
        <f>SUM(G12:G14)</f>
        <v>1</v>
      </c>
      <c r="H15" s="183">
        <f t="shared" si="0"/>
        <v>0.03125</v>
      </c>
      <c r="I15" s="51">
        <f>SUM(I12:I14)</f>
        <v>114</v>
      </c>
      <c r="J15" s="28">
        <f>I15/D15</f>
        <v>3.5625</v>
      </c>
      <c r="K15" s="98"/>
      <c r="L15" s="43"/>
    </row>
    <row r="16" spans="1:12" s="4" customFormat="1" ht="16.5" customHeight="1">
      <c r="A16" s="209" t="s">
        <v>10</v>
      </c>
      <c r="B16" s="95" t="s">
        <v>46</v>
      </c>
      <c r="C16" s="30">
        <v>27</v>
      </c>
      <c r="D16" s="67">
        <v>8</v>
      </c>
      <c r="E16" s="184">
        <v>5</v>
      </c>
      <c r="F16" s="185">
        <v>3</v>
      </c>
      <c r="G16" s="186">
        <v>5</v>
      </c>
      <c r="H16" s="156">
        <f t="shared" si="0"/>
        <v>0.625</v>
      </c>
      <c r="I16" s="30">
        <v>13</v>
      </c>
      <c r="J16" s="84">
        <f t="shared" si="1"/>
        <v>1.625</v>
      </c>
      <c r="K16" s="14"/>
      <c r="L16" s="3"/>
    </row>
    <row r="17" spans="1:12" s="4" customFormat="1" ht="16.5" customHeight="1">
      <c r="A17" s="101" t="s">
        <v>21</v>
      </c>
      <c r="B17" s="100" t="s">
        <v>47</v>
      </c>
      <c r="C17" s="31">
        <v>71</v>
      </c>
      <c r="D17" s="68">
        <v>23</v>
      </c>
      <c r="E17" s="191">
        <v>18</v>
      </c>
      <c r="F17" s="192">
        <v>5</v>
      </c>
      <c r="G17" s="193">
        <v>6</v>
      </c>
      <c r="H17" s="156">
        <f t="shared" si="0"/>
        <v>0.2608695652173913</v>
      </c>
      <c r="I17" s="31">
        <v>53</v>
      </c>
      <c r="J17" s="85">
        <f t="shared" si="1"/>
        <v>2.3043478260869565</v>
      </c>
      <c r="K17" s="15"/>
      <c r="L17" s="3"/>
    </row>
    <row r="18" spans="1:12" s="4" customFormat="1" ht="16.5" customHeight="1">
      <c r="A18" s="101"/>
      <c r="B18" s="100" t="s">
        <v>48</v>
      </c>
      <c r="C18" s="31">
        <v>54</v>
      </c>
      <c r="D18" s="68">
        <v>11</v>
      </c>
      <c r="E18" s="191">
        <v>8</v>
      </c>
      <c r="F18" s="192">
        <v>3</v>
      </c>
      <c r="G18" s="193">
        <v>8</v>
      </c>
      <c r="H18" s="156">
        <f t="shared" si="0"/>
        <v>0.7272727272727273</v>
      </c>
      <c r="I18" s="31">
        <v>15</v>
      </c>
      <c r="J18" s="85">
        <f t="shared" si="1"/>
        <v>1.3636363636363635</v>
      </c>
      <c r="K18" s="15"/>
      <c r="L18" s="3"/>
    </row>
    <row r="19" spans="1:12" s="4" customFormat="1" ht="16.5" customHeight="1">
      <c r="A19" s="101"/>
      <c r="B19" s="100" t="s">
        <v>49</v>
      </c>
      <c r="C19" s="31">
        <v>37</v>
      </c>
      <c r="D19" s="68">
        <v>10</v>
      </c>
      <c r="E19" s="191">
        <v>8</v>
      </c>
      <c r="F19" s="192">
        <v>2</v>
      </c>
      <c r="G19" s="193">
        <v>1</v>
      </c>
      <c r="H19" s="156">
        <f t="shared" si="0"/>
        <v>0.1</v>
      </c>
      <c r="I19" s="31">
        <v>33</v>
      </c>
      <c r="J19" s="85">
        <f t="shared" si="1"/>
        <v>3.3</v>
      </c>
      <c r="K19" s="15"/>
      <c r="L19" s="3"/>
    </row>
    <row r="20" spans="1:12" s="4" customFormat="1" ht="16.5" customHeight="1">
      <c r="A20" s="101"/>
      <c r="B20" s="100" t="s">
        <v>50</v>
      </c>
      <c r="C20" s="31">
        <v>43</v>
      </c>
      <c r="D20" s="68">
        <v>6</v>
      </c>
      <c r="E20" s="191">
        <v>4</v>
      </c>
      <c r="F20" s="192">
        <v>2</v>
      </c>
      <c r="G20" s="193">
        <v>4</v>
      </c>
      <c r="H20" s="156">
        <f t="shared" si="0"/>
        <v>0.6666666666666666</v>
      </c>
      <c r="I20" s="31">
        <v>16</v>
      </c>
      <c r="J20" s="85">
        <f t="shared" si="1"/>
        <v>2.6666666666666665</v>
      </c>
      <c r="K20" s="15"/>
      <c r="L20" s="3"/>
    </row>
    <row r="21" spans="1:12" s="4" customFormat="1" ht="16.5" customHeight="1">
      <c r="A21" s="101"/>
      <c r="B21" s="100" t="s">
        <v>51</v>
      </c>
      <c r="C21" s="31">
        <v>38</v>
      </c>
      <c r="D21" s="68">
        <v>5</v>
      </c>
      <c r="E21" s="191">
        <v>3</v>
      </c>
      <c r="F21" s="192">
        <v>2</v>
      </c>
      <c r="G21" s="193">
        <v>3</v>
      </c>
      <c r="H21" s="156">
        <f t="shared" si="0"/>
        <v>0.6</v>
      </c>
      <c r="I21" s="31">
        <v>8</v>
      </c>
      <c r="J21" s="85">
        <f t="shared" si="1"/>
        <v>1.6</v>
      </c>
      <c r="K21" s="15"/>
      <c r="L21" s="3"/>
    </row>
    <row r="22" spans="1:12" s="4" customFormat="1" ht="16.5" customHeight="1">
      <c r="A22" s="101"/>
      <c r="B22" s="100" t="s">
        <v>124</v>
      </c>
      <c r="C22" s="31">
        <v>62</v>
      </c>
      <c r="D22" s="68">
        <v>8</v>
      </c>
      <c r="E22" s="191">
        <v>4</v>
      </c>
      <c r="F22" s="192">
        <v>4</v>
      </c>
      <c r="G22" s="193">
        <v>8</v>
      </c>
      <c r="H22" s="156">
        <f t="shared" si="0"/>
        <v>1</v>
      </c>
      <c r="I22" s="31">
        <v>59</v>
      </c>
      <c r="J22" s="85">
        <f t="shared" si="1"/>
        <v>7.375</v>
      </c>
      <c r="K22" s="15"/>
      <c r="L22" s="3"/>
    </row>
    <row r="23" spans="1:12" s="4" customFormat="1" ht="16.5" customHeight="1">
      <c r="A23" s="101"/>
      <c r="B23" s="100" t="s">
        <v>52</v>
      </c>
      <c r="C23" s="31">
        <v>37</v>
      </c>
      <c r="D23" s="68">
        <v>21</v>
      </c>
      <c r="E23" s="191">
        <v>20</v>
      </c>
      <c r="F23" s="192">
        <v>1</v>
      </c>
      <c r="G23" s="193">
        <v>20</v>
      </c>
      <c r="H23" s="156">
        <f t="shared" si="0"/>
        <v>0.9523809523809523</v>
      </c>
      <c r="I23" s="31">
        <v>26</v>
      </c>
      <c r="J23" s="85">
        <f t="shared" si="1"/>
        <v>1.2380952380952381</v>
      </c>
      <c r="K23" s="15"/>
      <c r="L23" s="3"/>
    </row>
    <row r="24" spans="1:12" s="4" customFormat="1" ht="16.5" customHeight="1">
      <c r="A24" s="101"/>
      <c r="B24" s="100" t="s">
        <v>53</v>
      </c>
      <c r="C24" s="31">
        <v>44</v>
      </c>
      <c r="D24" s="68">
        <v>8</v>
      </c>
      <c r="E24" s="191">
        <v>4</v>
      </c>
      <c r="F24" s="192">
        <v>4</v>
      </c>
      <c r="G24" s="193">
        <v>4</v>
      </c>
      <c r="H24" s="156">
        <f t="shared" si="0"/>
        <v>0.5</v>
      </c>
      <c r="I24" s="31">
        <v>18</v>
      </c>
      <c r="J24" s="85">
        <f t="shared" si="1"/>
        <v>2.25</v>
      </c>
      <c r="K24" s="15"/>
      <c r="L24" s="3"/>
    </row>
    <row r="25" spans="1:12" s="4" customFormat="1" ht="16.5" customHeight="1">
      <c r="A25" s="101"/>
      <c r="B25" s="100" t="s">
        <v>54</v>
      </c>
      <c r="C25" s="31">
        <v>183</v>
      </c>
      <c r="D25" s="68">
        <v>28</v>
      </c>
      <c r="E25" s="191">
        <v>10</v>
      </c>
      <c r="F25" s="192">
        <v>18</v>
      </c>
      <c r="G25" s="193">
        <v>7</v>
      </c>
      <c r="H25" s="156">
        <f t="shared" si="0"/>
        <v>0.25</v>
      </c>
      <c r="I25" s="31">
        <v>171</v>
      </c>
      <c r="J25" s="85">
        <f t="shared" si="1"/>
        <v>6.107142857142857</v>
      </c>
      <c r="K25" s="15"/>
      <c r="L25" s="3"/>
    </row>
    <row r="26" spans="1:12" s="4" customFormat="1" ht="16.5" customHeight="1">
      <c r="A26" s="101"/>
      <c r="B26" s="100" t="s">
        <v>55</v>
      </c>
      <c r="C26" s="31">
        <v>85</v>
      </c>
      <c r="D26" s="68">
        <v>18</v>
      </c>
      <c r="E26" s="191">
        <v>8</v>
      </c>
      <c r="F26" s="192">
        <v>10</v>
      </c>
      <c r="G26" s="193">
        <v>8</v>
      </c>
      <c r="H26" s="156">
        <f t="shared" si="0"/>
        <v>0.4444444444444444</v>
      </c>
      <c r="I26" s="31">
        <v>93</v>
      </c>
      <c r="J26" s="85">
        <f t="shared" si="1"/>
        <v>5.166666666666667</v>
      </c>
      <c r="K26" s="15"/>
      <c r="L26" s="3"/>
    </row>
    <row r="27" spans="1:12" s="4" customFormat="1" ht="16.5" customHeight="1">
      <c r="A27" s="101"/>
      <c r="B27" s="96" t="s">
        <v>56</v>
      </c>
      <c r="C27" s="36">
        <v>103</v>
      </c>
      <c r="D27" s="69">
        <v>15</v>
      </c>
      <c r="E27" s="187">
        <v>4</v>
      </c>
      <c r="F27" s="188">
        <v>11</v>
      </c>
      <c r="G27" s="189">
        <v>11</v>
      </c>
      <c r="H27" s="156">
        <f t="shared" si="0"/>
        <v>0.7333333333333333</v>
      </c>
      <c r="I27" s="36">
        <v>18</v>
      </c>
      <c r="J27" s="86">
        <f t="shared" si="1"/>
        <v>1.2</v>
      </c>
      <c r="K27" s="16"/>
      <c r="L27" s="3"/>
    </row>
    <row r="28" spans="1:12" s="44" customFormat="1" ht="16.5">
      <c r="A28" s="121"/>
      <c r="B28" s="97" t="s">
        <v>42</v>
      </c>
      <c r="C28" s="51">
        <f>SUM(C16:C27)</f>
        <v>784</v>
      </c>
      <c r="D28" s="63">
        <f>SUM(D16:D27)</f>
        <v>161</v>
      </c>
      <c r="E28" s="194">
        <f>SUM(E16:E27)</f>
        <v>96</v>
      </c>
      <c r="F28" s="194">
        <f>SUM(F16:F27)</f>
        <v>65</v>
      </c>
      <c r="G28" s="194">
        <f>SUM(G16:G27)</f>
        <v>85</v>
      </c>
      <c r="H28" s="183">
        <f t="shared" si="0"/>
        <v>0.5279503105590062</v>
      </c>
      <c r="I28" s="51">
        <f>SUM(I16:I27)</f>
        <v>523</v>
      </c>
      <c r="J28" s="28">
        <f>I28/D28</f>
        <v>3.248447204968944</v>
      </c>
      <c r="K28" s="98"/>
      <c r="L28" s="43"/>
    </row>
    <row r="29" spans="1:12" s="4" customFormat="1" ht="16.5" customHeight="1">
      <c r="A29" s="210"/>
      <c r="B29" s="95" t="s">
        <v>57</v>
      </c>
      <c r="C29" s="30">
        <v>102</v>
      </c>
      <c r="D29" s="67">
        <v>12</v>
      </c>
      <c r="E29" s="184">
        <v>12</v>
      </c>
      <c r="F29" s="185">
        <v>0</v>
      </c>
      <c r="G29" s="186">
        <v>12</v>
      </c>
      <c r="H29" s="156">
        <f t="shared" si="0"/>
        <v>1</v>
      </c>
      <c r="I29" s="30">
        <v>18</v>
      </c>
      <c r="J29" s="84">
        <f t="shared" si="1"/>
        <v>1.5</v>
      </c>
      <c r="K29" s="14"/>
      <c r="L29" s="3"/>
    </row>
    <row r="30" spans="1:12" s="4" customFormat="1" ht="16.5" customHeight="1">
      <c r="A30" s="99" t="s">
        <v>75</v>
      </c>
      <c r="B30" s="100" t="s">
        <v>58</v>
      </c>
      <c r="C30" s="31">
        <v>47</v>
      </c>
      <c r="D30" s="68">
        <v>2</v>
      </c>
      <c r="E30" s="191">
        <v>0</v>
      </c>
      <c r="F30" s="192">
        <v>2</v>
      </c>
      <c r="G30" s="193">
        <v>0</v>
      </c>
      <c r="H30" s="156">
        <f t="shared" si="0"/>
        <v>0</v>
      </c>
      <c r="I30" s="31">
        <v>5</v>
      </c>
      <c r="J30" s="85">
        <f t="shared" si="1"/>
        <v>2.5</v>
      </c>
      <c r="K30" s="15"/>
      <c r="L30" s="3"/>
    </row>
    <row r="31" spans="1:12" s="4" customFormat="1" ht="16.5" customHeight="1">
      <c r="A31" s="101" t="s">
        <v>76</v>
      </c>
      <c r="B31" s="100" t="s">
        <v>59</v>
      </c>
      <c r="C31" s="31">
        <v>27</v>
      </c>
      <c r="D31" s="68">
        <v>5</v>
      </c>
      <c r="E31" s="191">
        <v>4</v>
      </c>
      <c r="F31" s="192">
        <v>1</v>
      </c>
      <c r="G31" s="193">
        <v>4</v>
      </c>
      <c r="H31" s="156">
        <f t="shared" si="0"/>
        <v>0.8</v>
      </c>
      <c r="I31" s="31">
        <v>15</v>
      </c>
      <c r="J31" s="85">
        <f t="shared" si="1"/>
        <v>3</v>
      </c>
      <c r="K31" s="15"/>
      <c r="L31" s="3"/>
    </row>
    <row r="32" spans="1:12" s="4" customFormat="1" ht="16.5" customHeight="1">
      <c r="A32" s="101"/>
      <c r="B32" s="96" t="s">
        <v>60</v>
      </c>
      <c r="C32" s="36">
        <v>118</v>
      </c>
      <c r="D32" s="69">
        <v>4</v>
      </c>
      <c r="E32" s="187">
        <v>4</v>
      </c>
      <c r="F32" s="188">
        <v>0</v>
      </c>
      <c r="G32" s="189">
        <v>4</v>
      </c>
      <c r="H32" s="156">
        <f t="shared" si="0"/>
        <v>1</v>
      </c>
      <c r="I32" s="36">
        <v>26</v>
      </c>
      <c r="J32" s="86">
        <f t="shared" si="1"/>
        <v>6.5</v>
      </c>
      <c r="K32" s="16"/>
      <c r="L32" s="3"/>
    </row>
    <row r="33" spans="1:12" s="44" customFormat="1" ht="16.5" customHeight="1">
      <c r="A33" s="121"/>
      <c r="B33" s="97" t="s">
        <v>42</v>
      </c>
      <c r="C33" s="51">
        <f>SUM(C29:C32)</f>
        <v>294</v>
      </c>
      <c r="D33" s="116">
        <f>SUM(D29:D32)</f>
        <v>23</v>
      </c>
      <c r="E33" s="190">
        <f>SUM(E29:E32)</f>
        <v>20</v>
      </c>
      <c r="F33" s="190">
        <f>SUM(F29:F32)</f>
        <v>3</v>
      </c>
      <c r="G33" s="190">
        <f>SUM(G29:G32)</f>
        <v>20</v>
      </c>
      <c r="H33" s="183">
        <f t="shared" si="0"/>
        <v>0.8695652173913043</v>
      </c>
      <c r="I33" s="51">
        <f>SUM(I29:I32)</f>
        <v>64</v>
      </c>
      <c r="J33" s="28">
        <f>I33/D33</f>
        <v>2.782608695652174</v>
      </c>
      <c r="K33" s="98"/>
      <c r="L33" s="43"/>
    </row>
    <row r="34" spans="1:12" s="4" customFormat="1" ht="16.5" customHeight="1">
      <c r="A34" s="210"/>
      <c r="B34" s="95" t="s">
        <v>61</v>
      </c>
      <c r="C34" s="30">
        <v>53</v>
      </c>
      <c r="D34" s="67">
        <v>2</v>
      </c>
      <c r="E34" s="184">
        <v>2</v>
      </c>
      <c r="F34" s="185">
        <v>0</v>
      </c>
      <c r="G34" s="186">
        <v>2</v>
      </c>
      <c r="H34" s="156">
        <f t="shared" si="0"/>
        <v>1</v>
      </c>
      <c r="I34" s="30">
        <v>13</v>
      </c>
      <c r="J34" s="84">
        <f t="shared" si="1"/>
        <v>6.5</v>
      </c>
      <c r="K34" s="14"/>
      <c r="L34" s="3"/>
    </row>
    <row r="35" spans="1:12" s="4" customFormat="1" ht="18.75" customHeight="1">
      <c r="A35" s="99" t="s">
        <v>75</v>
      </c>
      <c r="B35" s="119" t="s">
        <v>78</v>
      </c>
      <c r="C35" s="31">
        <v>121</v>
      </c>
      <c r="D35" s="68">
        <v>9</v>
      </c>
      <c r="E35" s="191">
        <v>6</v>
      </c>
      <c r="F35" s="192">
        <v>3</v>
      </c>
      <c r="G35" s="193">
        <v>6</v>
      </c>
      <c r="H35" s="156">
        <f t="shared" si="0"/>
        <v>0.6666666666666666</v>
      </c>
      <c r="I35" s="31">
        <v>29</v>
      </c>
      <c r="J35" s="85">
        <f t="shared" si="1"/>
        <v>3.2222222222222223</v>
      </c>
      <c r="K35" s="15"/>
      <c r="L35" s="3"/>
    </row>
    <row r="36" spans="1:12" s="4" customFormat="1" ht="16.5" customHeight="1">
      <c r="A36" s="101" t="s">
        <v>77</v>
      </c>
      <c r="B36" s="100" t="s">
        <v>62</v>
      </c>
      <c r="C36" s="31">
        <v>72</v>
      </c>
      <c r="D36" s="68">
        <v>2</v>
      </c>
      <c r="E36" s="191">
        <v>2</v>
      </c>
      <c r="F36" s="192">
        <v>0</v>
      </c>
      <c r="G36" s="193">
        <v>2</v>
      </c>
      <c r="H36" s="156">
        <f t="shared" si="0"/>
        <v>1</v>
      </c>
      <c r="I36" s="31">
        <v>18</v>
      </c>
      <c r="J36" s="85">
        <f t="shared" si="1"/>
        <v>9</v>
      </c>
      <c r="K36" s="15"/>
      <c r="L36" s="3"/>
    </row>
    <row r="37" spans="1:12" s="4" customFormat="1" ht="16.5" customHeight="1">
      <c r="A37" s="101"/>
      <c r="B37" s="100" t="s">
        <v>63</v>
      </c>
      <c r="C37" s="31">
        <v>164</v>
      </c>
      <c r="D37" s="68">
        <v>28</v>
      </c>
      <c r="E37" s="191">
        <v>28</v>
      </c>
      <c r="F37" s="192">
        <v>0</v>
      </c>
      <c r="G37" s="193">
        <v>28</v>
      </c>
      <c r="H37" s="156">
        <f t="shared" si="0"/>
        <v>1</v>
      </c>
      <c r="I37" s="31">
        <v>111</v>
      </c>
      <c r="J37" s="85">
        <f t="shared" si="1"/>
        <v>3.9642857142857144</v>
      </c>
      <c r="K37" s="15"/>
      <c r="L37" s="3"/>
    </row>
    <row r="38" spans="1:12" s="4" customFormat="1" ht="16.5" customHeight="1">
      <c r="A38" s="101"/>
      <c r="B38" s="100" t="s">
        <v>64</v>
      </c>
      <c r="C38" s="31">
        <v>58</v>
      </c>
      <c r="D38" s="68">
        <v>4</v>
      </c>
      <c r="E38" s="191">
        <v>4</v>
      </c>
      <c r="F38" s="192">
        <v>0</v>
      </c>
      <c r="G38" s="193">
        <v>4</v>
      </c>
      <c r="H38" s="156">
        <f t="shared" si="0"/>
        <v>1</v>
      </c>
      <c r="I38" s="31">
        <v>16</v>
      </c>
      <c r="J38" s="85">
        <f t="shared" si="1"/>
        <v>4</v>
      </c>
      <c r="K38" s="15"/>
      <c r="L38" s="3"/>
    </row>
    <row r="39" spans="1:12" s="4" customFormat="1" ht="16.5" customHeight="1">
      <c r="A39" s="101"/>
      <c r="B39" s="100" t="s">
        <v>65</v>
      </c>
      <c r="C39" s="31">
        <v>157</v>
      </c>
      <c r="D39" s="68">
        <v>8</v>
      </c>
      <c r="E39" s="191">
        <v>4</v>
      </c>
      <c r="F39" s="192">
        <v>4</v>
      </c>
      <c r="G39" s="193">
        <v>4</v>
      </c>
      <c r="H39" s="156">
        <f t="shared" si="0"/>
        <v>0.5</v>
      </c>
      <c r="I39" s="31">
        <v>165</v>
      </c>
      <c r="J39" s="85">
        <f t="shared" si="1"/>
        <v>20.625</v>
      </c>
      <c r="K39" s="15"/>
      <c r="L39" s="3"/>
    </row>
    <row r="40" spans="1:12" s="4" customFormat="1" ht="16.5" customHeight="1">
      <c r="A40" s="101"/>
      <c r="B40" s="96" t="s">
        <v>125</v>
      </c>
      <c r="C40" s="36">
        <v>28</v>
      </c>
      <c r="D40" s="69">
        <v>4</v>
      </c>
      <c r="E40" s="187">
        <v>4</v>
      </c>
      <c r="F40" s="188">
        <v>0</v>
      </c>
      <c r="G40" s="189">
        <v>4</v>
      </c>
      <c r="H40" s="156">
        <f t="shared" si="0"/>
        <v>1</v>
      </c>
      <c r="I40" s="36">
        <v>8</v>
      </c>
      <c r="J40" s="86">
        <f t="shared" si="1"/>
        <v>2</v>
      </c>
      <c r="K40" s="16"/>
      <c r="L40" s="3"/>
    </row>
    <row r="41" spans="1:12" s="44" customFormat="1" ht="16.5">
      <c r="A41" s="121"/>
      <c r="B41" s="97" t="s">
        <v>42</v>
      </c>
      <c r="C41" s="51">
        <f>SUM(C34:C40)</f>
        <v>653</v>
      </c>
      <c r="D41" s="116">
        <f>SUM(D34:D40)</f>
        <v>57</v>
      </c>
      <c r="E41" s="190">
        <f>SUM(E34:E40)</f>
        <v>50</v>
      </c>
      <c r="F41" s="190">
        <f>SUM(F34:F40)</f>
        <v>7</v>
      </c>
      <c r="G41" s="190">
        <f>SUM(G34:G40)</f>
        <v>50</v>
      </c>
      <c r="H41" s="183">
        <f t="shared" si="0"/>
        <v>0.8771929824561403</v>
      </c>
      <c r="I41" s="51">
        <f>SUM(I34:I40)</f>
        <v>360</v>
      </c>
      <c r="J41" s="28">
        <f>I41/D41</f>
        <v>6.315789473684211</v>
      </c>
      <c r="K41" s="98"/>
      <c r="L41" s="43"/>
    </row>
    <row r="42" spans="1:12" s="4" customFormat="1" ht="16.5" customHeight="1">
      <c r="A42" s="210" t="s">
        <v>79</v>
      </c>
      <c r="B42" s="102" t="s">
        <v>66</v>
      </c>
      <c r="C42" s="89">
        <v>45</v>
      </c>
      <c r="D42" s="117">
        <v>6</v>
      </c>
      <c r="E42" s="195">
        <v>1</v>
      </c>
      <c r="F42" s="196">
        <v>5</v>
      </c>
      <c r="G42" s="197">
        <v>0</v>
      </c>
      <c r="H42" s="156">
        <f t="shared" si="0"/>
        <v>0</v>
      </c>
      <c r="I42" s="89">
        <v>31</v>
      </c>
      <c r="J42" s="103">
        <f>I42/D42</f>
        <v>5.166666666666667</v>
      </c>
      <c r="K42" s="17"/>
      <c r="L42" s="3"/>
    </row>
    <row r="43" spans="1:12" s="4" customFormat="1" ht="16.5" customHeight="1">
      <c r="A43" s="101"/>
      <c r="B43" s="104" t="s">
        <v>42</v>
      </c>
      <c r="C43" s="105">
        <f>SUM(C42:C42)</f>
        <v>45</v>
      </c>
      <c r="D43" s="118">
        <f>SUM(D42:D42)</f>
        <v>6</v>
      </c>
      <c r="E43" s="198">
        <f>SUM(E42:E42)</f>
        <v>1</v>
      </c>
      <c r="F43" s="198">
        <f>SUM(F42:F42)</f>
        <v>5</v>
      </c>
      <c r="G43" s="198">
        <f>SUM(G42:G42)</f>
        <v>0</v>
      </c>
      <c r="H43" s="183">
        <f t="shared" si="0"/>
        <v>0</v>
      </c>
      <c r="I43" s="105">
        <f>SUM(I42:I42)</f>
        <v>31</v>
      </c>
      <c r="J43" s="51">
        <f>I43/D43</f>
        <v>5.166666666666667</v>
      </c>
      <c r="K43" s="15"/>
      <c r="L43" s="3"/>
    </row>
    <row r="44" spans="1:12" s="4" customFormat="1" ht="16.5" customHeight="1">
      <c r="A44" s="209" t="s">
        <v>13</v>
      </c>
      <c r="B44" s="95" t="s">
        <v>67</v>
      </c>
      <c r="C44" s="30">
        <v>141</v>
      </c>
      <c r="D44" s="67">
        <v>17</v>
      </c>
      <c r="E44" s="184">
        <v>14</v>
      </c>
      <c r="F44" s="185">
        <v>3</v>
      </c>
      <c r="G44" s="186">
        <v>12</v>
      </c>
      <c r="H44" s="156">
        <f t="shared" si="0"/>
        <v>0.7058823529411765</v>
      </c>
      <c r="I44" s="30">
        <v>42</v>
      </c>
      <c r="J44" s="84">
        <f aca="true" t="shared" si="2" ref="J44:J51">I44/D44</f>
        <v>2.4705882352941178</v>
      </c>
      <c r="K44" s="106"/>
      <c r="L44" s="3"/>
    </row>
    <row r="45" spans="1:12" s="4" customFormat="1" ht="16.5" customHeight="1">
      <c r="A45" s="101" t="s">
        <v>80</v>
      </c>
      <c r="B45" s="100" t="s">
        <v>68</v>
      </c>
      <c r="C45" s="31">
        <v>42</v>
      </c>
      <c r="D45" s="68">
        <v>11</v>
      </c>
      <c r="E45" s="191">
        <v>6</v>
      </c>
      <c r="F45" s="192">
        <v>5</v>
      </c>
      <c r="G45" s="193">
        <v>7</v>
      </c>
      <c r="H45" s="156">
        <f t="shared" si="0"/>
        <v>0.6363636363636364</v>
      </c>
      <c r="I45" s="31">
        <v>26</v>
      </c>
      <c r="J45" s="85">
        <f t="shared" si="2"/>
        <v>2.3636363636363638</v>
      </c>
      <c r="K45" s="107"/>
      <c r="L45" s="3"/>
    </row>
    <row r="46" spans="1:12" s="4" customFormat="1" ht="16.5" customHeight="1">
      <c r="A46" s="101"/>
      <c r="B46" s="100" t="s">
        <v>69</v>
      </c>
      <c r="C46" s="31">
        <v>23</v>
      </c>
      <c r="D46" s="68">
        <v>12</v>
      </c>
      <c r="E46" s="191">
        <v>11</v>
      </c>
      <c r="F46" s="192">
        <v>1</v>
      </c>
      <c r="G46" s="193">
        <v>4</v>
      </c>
      <c r="H46" s="156">
        <f t="shared" si="0"/>
        <v>0.3333333333333333</v>
      </c>
      <c r="I46" s="31">
        <v>32</v>
      </c>
      <c r="J46" s="85">
        <f t="shared" si="2"/>
        <v>2.6666666666666665</v>
      </c>
      <c r="K46" s="107"/>
      <c r="L46" s="3"/>
    </row>
    <row r="47" spans="1:12" s="4" customFormat="1" ht="16.5" customHeight="1">
      <c r="A47" s="101"/>
      <c r="B47" s="96" t="s">
        <v>70</v>
      </c>
      <c r="C47" s="36">
        <v>57</v>
      </c>
      <c r="D47" s="69">
        <v>9</v>
      </c>
      <c r="E47" s="187">
        <v>4</v>
      </c>
      <c r="F47" s="188">
        <v>5</v>
      </c>
      <c r="G47" s="189">
        <v>4</v>
      </c>
      <c r="H47" s="156">
        <f t="shared" si="0"/>
        <v>0.4444444444444444</v>
      </c>
      <c r="I47" s="36">
        <v>45</v>
      </c>
      <c r="J47" s="86">
        <f t="shared" si="2"/>
        <v>5</v>
      </c>
      <c r="K47" s="108"/>
      <c r="L47" s="3"/>
    </row>
    <row r="48" spans="1:13" s="44" customFormat="1" ht="16.5">
      <c r="A48" s="121"/>
      <c r="B48" s="97" t="s">
        <v>42</v>
      </c>
      <c r="C48" s="51">
        <f>SUM(C44:C47)</f>
        <v>263</v>
      </c>
      <c r="D48" s="63">
        <f>SUM(D44:D47)</f>
        <v>49</v>
      </c>
      <c r="E48" s="194">
        <f>SUM(E44:E47)</f>
        <v>35</v>
      </c>
      <c r="F48" s="194">
        <f>SUM(F44:F47)</f>
        <v>14</v>
      </c>
      <c r="G48" s="194">
        <f>SUM(G44:G47)</f>
        <v>27</v>
      </c>
      <c r="H48" s="183">
        <f t="shared" si="0"/>
        <v>0.5510204081632653</v>
      </c>
      <c r="I48" s="51">
        <f>SUM(I44:I47)</f>
        <v>145</v>
      </c>
      <c r="J48" s="28">
        <f>I48/D48</f>
        <v>2.9591836734693877</v>
      </c>
      <c r="K48" s="109"/>
      <c r="L48" s="43"/>
      <c r="M48" s="43"/>
    </row>
    <row r="49" spans="1:12" s="4" customFormat="1" ht="16.5" customHeight="1">
      <c r="A49" s="209" t="s">
        <v>39</v>
      </c>
      <c r="B49" s="95" t="s">
        <v>71</v>
      </c>
      <c r="C49" s="30">
        <v>94</v>
      </c>
      <c r="D49" s="67">
        <v>31</v>
      </c>
      <c r="E49" s="184">
        <v>11</v>
      </c>
      <c r="F49" s="185">
        <v>20</v>
      </c>
      <c r="G49" s="186">
        <v>25</v>
      </c>
      <c r="H49" s="156">
        <f t="shared" si="0"/>
        <v>0.8064516129032258</v>
      </c>
      <c r="I49" s="30">
        <v>52</v>
      </c>
      <c r="J49" s="84">
        <f t="shared" si="2"/>
        <v>1.6774193548387097</v>
      </c>
      <c r="K49" s="106"/>
      <c r="L49" s="3"/>
    </row>
    <row r="50" spans="1:12" s="4" customFormat="1" ht="16.5" customHeight="1">
      <c r="A50" s="101" t="s">
        <v>31</v>
      </c>
      <c r="B50" s="100" t="s">
        <v>72</v>
      </c>
      <c r="C50" s="31">
        <v>35</v>
      </c>
      <c r="D50" s="68">
        <v>10</v>
      </c>
      <c r="E50" s="191">
        <v>4</v>
      </c>
      <c r="F50" s="192">
        <v>6</v>
      </c>
      <c r="G50" s="193">
        <v>6</v>
      </c>
      <c r="H50" s="156">
        <f t="shared" si="0"/>
        <v>0.6</v>
      </c>
      <c r="I50" s="31">
        <v>12</v>
      </c>
      <c r="J50" s="85">
        <f t="shared" si="2"/>
        <v>1.2</v>
      </c>
      <c r="K50" s="107"/>
      <c r="L50" s="3"/>
    </row>
    <row r="51" spans="1:12" s="4" customFormat="1" ht="16.5" customHeight="1">
      <c r="A51" s="101"/>
      <c r="B51" s="96" t="s">
        <v>126</v>
      </c>
      <c r="C51" s="36">
        <v>13</v>
      </c>
      <c r="D51" s="69">
        <v>13</v>
      </c>
      <c r="E51" s="187">
        <v>6</v>
      </c>
      <c r="F51" s="188">
        <v>7</v>
      </c>
      <c r="G51" s="189">
        <v>9</v>
      </c>
      <c r="H51" s="156">
        <f t="shared" si="0"/>
        <v>0.6923076923076923</v>
      </c>
      <c r="I51" s="36">
        <v>17</v>
      </c>
      <c r="J51" s="86">
        <f t="shared" si="2"/>
        <v>1.3076923076923077</v>
      </c>
      <c r="K51" s="108"/>
      <c r="L51" s="3"/>
    </row>
    <row r="52" spans="1:11" s="52" customFormat="1" ht="16.5">
      <c r="A52" s="122"/>
      <c r="B52" s="27" t="s">
        <v>42</v>
      </c>
      <c r="C52" s="28">
        <f>SUM(C49:C51)</f>
        <v>142</v>
      </c>
      <c r="D52" s="64">
        <f>SUM(D49:D51)</f>
        <v>54</v>
      </c>
      <c r="E52" s="199">
        <f>SUM(E49:E51)</f>
        <v>21</v>
      </c>
      <c r="F52" s="199">
        <f>SUM(F49:F51)</f>
        <v>33</v>
      </c>
      <c r="G52" s="199">
        <f>SUM(G49:G51)</f>
        <v>40</v>
      </c>
      <c r="H52" s="183">
        <f t="shared" si="0"/>
        <v>0.7407407407407407</v>
      </c>
      <c r="I52" s="28">
        <f>SUM(I49:I51)</f>
        <v>81</v>
      </c>
      <c r="J52" s="28">
        <f>I52/D52</f>
        <v>1.5</v>
      </c>
      <c r="K52" s="110"/>
    </row>
    <row r="53" spans="3:12" s="4" customFormat="1" ht="22.5" customHeight="1">
      <c r="C53" s="32"/>
      <c r="D53" s="32"/>
      <c r="E53" s="32"/>
      <c r="F53" s="32"/>
      <c r="G53" s="32"/>
      <c r="H53" s="113"/>
      <c r="I53" s="32"/>
      <c r="J53" s="32"/>
      <c r="L53" s="3"/>
    </row>
    <row r="55" spans="1:12" ht="16.5">
      <c r="A55" s="280" t="s">
        <v>15</v>
      </c>
      <c r="B55" s="281"/>
      <c r="C55" s="281"/>
      <c r="D55" s="58"/>
      <c r="E55" s="111"/>
      <c r="F55" s="111"/>
      <c r="G55" s="111"/>
      <c r="H55" s="114"/>
      <c r="I55" s="111"/>
      <c r="J55" s="111"/>
      <c r="K55" s="1"/>
      <c r="L55" s="1"/>
    </row>
  </sheetData>
  <sheetProtection/>
  <mergeCells count="4">
    <mergeCell ref="I2:I3"/>
    <mergeCell ref="E2:H2"/>
    <mergeCell ref="A55:C55"/>
    <mergeCell ref="D2:D3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12.125" style="2" customWidth="1"/>
    <col min="2" max="2" width="17.00390625" style="2" customWidth="1"/>
    <col min="3" max="3" width="9.50390625" style="236" customWidth="1"/>
    <col min="4" max="4" width="9.375" style="2" customWidth="1"/>
    <col min="5" max="5" width="6.125" style="2" customWidth="1"/>
    <col min="6" max="6" width="9.375" style="2" customWidth="1"/>
    <col min="7" max="7" width="8.625" style="2" customWidth="1"/>
    <col min="8" max="8" width="6.00390625" style="2" customWidth="1"/>
    <col min="9" max="9" width="10.75390625" style="2" customWidth="1"/>
    <col min="10" max="10" width="10.625" style="2" customWidth="1"/>
    <col min="11" max="16384" width="9.00390625" style="2" customWidth="1"/>
  </cols>
  <sheetData>
    <row r="1" spans="1:10" s="4" customFormat="1" ht="16.5">
      <c r="A1" s="3"/>
      <c r="B1" s="3"/>
      <c r="C1" s="215"/>
      <c r="H1" s="3"/>
      <c r="I1" s="3"/>
      <c r="J1" s="3"/>
    </row>
    <row r="2" spans="1:10" s="4" customFormat="1" ht="48.75" customHeight="1">
      <c r="A2" s="216" t="s">
        <v>0</v>
      </c>
      <c r="B2" s="216" t="s">
        <v>1</v>
      </c>
      <c r="C2" s="217" t="s">
        <v>237</v>
      </c>
      <c r="D2" s="284" t="s">
        <v>194</v>
      </c>
      <c r="E2" s="285"/>
      <c r="F2" s="285"/>
      <c r="G2" s="286"/>
      <c r="H2" s="218" t="s">
        <v>238</v>
      </c>
      <c r="I2" s="219" t="s">
        <v>195</v>
      </c>
      <c r="J2" s="220" t="s">
        <v>196</v>
      </c>
    </row>
    <row r="3" spans="1:10" s="4" customFormat="1" ht="46.5" customHeight="1">
      <c r="A3" s="15"/>
      <c r="B3" s="16"/>
      <c r="C3" s="221"/>
      <c r="D3" s="222" t="s">
        <v>3</v>
      </c>
      <c r="E3" s="222" t="s">
        <v>4</v>
      </c>
      <c r="F3" s="223" t="s">
        <v>197</v>
      </c>
      <c r="G3" s="224" t="s">
        <v>198</v>
      </c>
      <c r="H3" s="16"/>
      <c r="I3" s="16"/>
      <c r="J3" s="16"/>
    </row>
    <row r="4" spans="1:10" s="4" customFormat="1" ht="38.25" customHeight="1">
      <c r="A4" s="221"/>
      <c r="B4" s="225" t="s">
        <v>199</v>
      </c>
      <c r="C4" s="226">
        <v>398</v>
      </c>
      <c r="D4" s="227">
        <v>85</v>
      </c>
      <c r="E4" s="227">
        <v>313</v>
      </c>
      <c r="F4" s="227">
        <v>30</v>
      </c>
      <c r="G4" s="228">
        <f>F4/C4</f>
        <v>0.07537688442211055</v>
      </c>
      <c r="H4" s="226">
        <v>7072</v>
      </c>
      <c r="I4" s="226">
        <v>16.4</v>
      </c>
      <c r="J4" s="226">
        <v>3407</v>
      </c>
    </row>
    <row r="5" spans="1:10" s="4" customFormat="1" ht="30">
      <c r="A5" s="229" t="s">
        <v>200</v>
      </c>
      <c r="B5" s="230" t="s">
        <v>201</v>
      </c>
      <c r="C5" s="231">
        <v>19</v>
      </c>
      <c r="D5" s="227">
        <v>4</v>
      </c>
      <c r="E5" s="227">
        <v>15</v>
      </c>
      <c r="F5" s="227">
        <v>2</v>
      </c>
      <c r="G5" s="228">
        <f>F5/C5</f>
        <v>0.10526315789473684</v>
      </c>
      <c r="H5" s="232">
        <v>221</v>
      </c>
      <c r="I5" s="232">
        <v>11.6</v>
      </c>
      <c r="J5" s="232">
        <v>103</v>
      </c>
    </row>
    <row r="6" spans="1:10" s="4" customFormat="1" ht="30">
      <c r="A6" s="15"/>
      <c r="B6" s="230" t="s">
        <v>202</v>
      </c>
      <c r="C6" s="231">
        <v>10</v>
      </c>
      <c r="D6" s="227">
        <v>2</v>
      </c>
      <c r="E6" s="227">
        <v>8</v>
      </c>
      <c r="F6" s="227">
        <v>0</v>
      </c>
      <c r="G6" s="228">
        <f aca="true" t="shared" si="0" ref="G6:G11">F6/C6</f>
        <v>0</v>
      </c>
      <c r="H6" s="232">
        <v>110</v>
      </c>
      <c r="I6" s="232">
        <v>11</v>
      </c>
      <c r="J6" s="232">
        <v>68</v>
      </c>
    </row>
    <row r="7" spans="1:10" s="4" customFormat="1" ht="45">
      <c r="A7" s="15"/>
      <c r="B7" s="230" t="s">
        <v>203</v>
      </c>
      <c r="C7" s="231">
        <v>9</v>
      </c>
      <c r="D7" s="227">
        <v>2</v>
      </c>
      <c r="E7" s="227">
        <v>7</v>
      </c>
      <c r="F7" s="227">
        <v>0</v>
      </c>
      <c r="G7" s="228">
        <f t="shared" si="0"/>
        <v>0</v>
      </c>
      <c r="H7" s="232">
        <v>112</v>
      </c>
      <c r="I7" s="232">
        <v>12.4</v>
      </c>
      <c r="J7" s="232">
        <v>92</v>
      </c>
    </row>
    <row r="8" spans="1:10" s="4" customFormat="1" ht="33">
      <c r="A8" s="233" t="s">
        <v>204</v>
      </c>
      <c r="B8" s="230" t="s">
        <v>205</v>
      </c>
      <c r="C8" s="231">
        <v>59</v>
      </c>
      <c r="D8" s="227">
        <v>17</v>
      </c>
      <c r="E8" s="227">
        <v>42</v>
      </c>
      <c r="F8" s="227">
        <v>0</v>
      </c>
      <c r="G8" s="228">
        <f t="shared" si="0"/>
        <v>0</v>
      </c>
      <c r="H8" s="232">
        <v>1644</v>
      </c>
      <c r="I8" s="232">
        <v>27.9</v>
      </c>
      <c r="J8" s="232">
        <v>380</v>
      </c>
    </row>
    <row r="9" spans="1:10" s="4" customFormat="1" ht="45">
      <c r="A9" s="15"/>
      <c r="B9" s="230" t="s">
        <v>206</v>
      </c>
      <c r="C9" s="231">
        <v>13</v>
      </c>
      <c r="D9" s="227">
        <v>13</v>
      </c>
      <c r="E9" s="227">
        <v>0</v>
      </c>
      <c r="F9" s="227">
        <v>0</v>
      </c>
      <c r="G9" s="228">
        <f t="shared" si="0"/>
        <v>0</v>
      </c>
      <c r="H9" s="232">
        <v>304</v>
      </c>
      <c r="I9" s="232">
        <v>23.4</v>
      </c>
      <c r="J9" s="232">
        <v>96</v>
      </c>
    </row>
    <row r="10" spans="1:10" s="4" customFormat="1" ht="45">
      <c r="A10" s="15"/>
      <c r="B10" s="230" t="s">
        <v>207</v>
      </c>
      <c r="C10" s="231">
        <v>5</v>
      </c>
      <c r="D10" s="227">
        <v>1</v>
      </c>
      <c r="E10" s="227">
        <v>4</v>
      </c>
      <c r="F10" s="227">
        <v>0</v>
      </c>
      <c r="G10" s="228">
        <f t="shared" si="0"/>
        <v>0</v>
      </c>
      <c r="H10" s="232">
        <v>121</v>
      </c>
      <c r="I10" s="232">
        <v>24.2</v>
      </c>
      <c r="J10" s="232">
        <v>114</v>
      </c>
    </row>
    <row r="11" spans="1:10" s="4" customFormat="1" ht="30">
      <c r="A11" s="15"/>
      <c r="B11" s="230" t="s">
        <v>208</v>
      </c>
      <c r="C11" s="231">
        <v>13</v>
      </c>
      <c r="D11" s="227">
        <v>3</v>
      </c>
      <c r="E11" s="227">
        <v>10</v>
      </c>
      <c r="F11" s="227">
        <v>2</v>
      </c>
      <c r="G11" s="228">
        <f t="shared" si="0"/>
        <v>0.15384615384615385</v>
      </c>
      <c r="H11" s="232">
        <v>192</v>
      </c>
      <c r="I11" s="232">
        <v>14.8</v>
      </c>
      <c r="J11" s="232">
        <v>66</v>
      </c>
    </row>
    <row r="12" spans="1:10" s="4" customFormat="1" ht="60">
      <c r="A12" s="15"/>
      <c r="B12" s="230" t="s">
        <v>209</v>
      </c>
      <c r="C12" s="231">
        <v>0</v>
      </c>
      <c r="D12" s="227">
        <v>0</v>
      </c>
      <c r="E12" s="227">
        <v>0</v>
      </c>
      <c r="F12" s="227">
        <v>0</v>
      </c>
      <c r="G12" s="228">
        <v>0</v>
      </c>
      <c r="H12" s="232">
        <v>0</v>
      </c>
      <c r="I12" s="232">
        <v>0</v>
      </c>
      <c r="J12" s="232">
        <v>0</v>
      </c>
    </row>
    <row r="13" spans="1:10" s="4" customFormat="1" ht="30">
      <c r="A13" s="15"/>
      <c r="B13" s="230" t="s">
        <v>210</v>
      </c>
      <c r="C13" s="231">
        <v>0</v>
      </c>
      <c r="D13" s="227">
        <v>0</v>
      </c>
      <c r="E13" s="227">
        <v>0</v>
      </c>
      <c r="F13" s="227">
        <v>0</v>
      </c>
      <c r="G13" s="228">
        <v>0</v>
      </c>
      <c r="H13" s="232"/>
      <c r="I13" s="232">
        <v>0</v>
      </c>
      <c r="J13" s="232">
        <v>7</v>
      </c>
    </row>
    <row r="14" spans="1:10" s="4" customFormat="1" ht="33">
      <c r="A14" s="233" t="s">
        <v>211</v>
      </c>
      <c r="B14" s="230" t="s">
        <v>212</v>
      </c>
      <c r="C14" s="231">
        <v>10</v>
      </c>
      <c r="D14" s="227">
        <v>4</v>
      </c>
      <c r="E14" s="227">
        <v>6</v>
      </c>
      <c r="F14" s="227">
        <v>0</v>
      </c>
      <c r="G14" s="228">
        <f aca="true" t="shared" si="1" ref="G14:G34">F14/C14</f>
        <v>0</v>
      </c>
      <c r="H14" s="232">
        <v>142</v>
      </c>
      <c r="I14" s="232">
        <v>14.2</v>
      </c>
      <c r="J14" s="232">
        <v>57</v>
      </c>
    </row>
    <row r="15" spans="1:10" s="4" customFormat="1" ht="30">
      <c r="A15" s="15"/>
      <c r="B15" s="230" t="s">
        <v>213</v>
      </c>
      <c r="C15" s="231">
        <v>21</v>
      </c>
      <c r="D15" s="227">
        <v>5</v>
      </c>
      <c r="E15" s="227">
        <v>16</v>
      </c>
      <c r="F15" s="227">
        <v>7</v>
      </c>
      <c r="G15" s="228">
        <f t="shared" si="1"/>
        <v>0.3333333333333333</v>
      </c>
      <c r="H15" s="232">
        <v>306</v>
      </c>
      <c r="I15" s="232">
        <v>14.6</v>
      </c>
      <c r="J15" s="232">
        <v>120</v>
      </c>
    </row>
    <row r="16" spans="1:10" s="4" customFormat="1" ht="45">
      <c r="A16" s="15"/>
      <c r="B16" s="230" t="s">
        <v>214</v>
      </c>
      <c r="C16" s="231">
        <v>16</v>
      </c>
      <c r="D16" s="227">
        <v>4</v>
      </c>
      <c r="E16" s="227">
        <v>12</v>
      </c>
      <c r="F16" s="227">
        <v>4</v>
      </c>
      <c r="G16" s="228">
        <f t="shared" si="1"/>
        <v>0.25</v>
      </c>
      <c r="H16" s="232">
        <v>264</v>
      </c>
      <c r="I16" s="232">
        <v>16.5</v>
      </c>
      <c r="J16" s="232">
        <v>100</v>
      </c>
    </row>
    <row r="17" spans="1:10" s="4" customFormat="1" ht="45">
      <c r="A17" s="15"/>
      <c r="B17" s="230" t="s">
        <v>215</v>
      </c>
      <c r="C17" s="231">
        <v>14</v>
      </c>
      <c r="D17" s="227">
        <v>5</v>
      </c>
      <c r="E17" s="227">
        <v>9</v>
      </c>
      <c r="F17" s="227">
        <v>0</v>
      </c>
      <c r="G17" s="228">
        <f t="shared" si="1"/>
        <v>0</v>
      </c>
      <c r="H17" s="232">
        <v>178</v>
      </c>
      <c r="I17" s="232">
        <v>12.7</v>
      </c>
      <c r="J17" s="232">
        <v>61</v>
      </c>
    </row>
    <row r="18" spans="1:10" s="4" customFormat="1" ht="60">
      <c r="A18" s="233" t="s">
        <v>216</v>
      </c>
      <c r="B18" s="230" t="s">
        <v>217</v>
      </c>
      <c r="C18" s="231">
        <v>14</v>
      </c>
      <c r="D18" s="227">
        <v>2</v>
      </c>
      <c r="E18" s="227">
        <v>12</v>
      </c>
      <c r="F18" s="227">
        <v>0</v>
      </c>
      <c r="G18" s="228">
        <f t="shared" si="1"/>
        <v>0</v>
      </c>
      <c r="H18" s="232">
        <v>167</v>
      </c>
      <c r="I18" s="232">
        <v>11.9</v>
      </c>
      <c r="J18" s="232">
        <v>70</v>
      </c>
    </row>
    <row r="19" spans="1:10" s="4" customFormat="1" ht="60">
      <c r="A19" s="15"/>
      <c r="B19" s="230" t="s">
        <v>218</v>
      </c>
      <c r="C19" s="231">
        <v>8</v>
      </c>
      <c r="D19" s="227">
        <v>0</v>
      </c>
      <c r="E19" s="227">
        <v>8</v>
      </c>
      <c r="F19" s="227">
        <v>0</v>
      </c>
      <c r="G19" s="228">
        <f t="shared" si="1"/>
        <v>0</v>
      </c>
      <c r="H19" s="232">
        <v>119</v>
      </c>
      <c r="I19" s="232">
        <v>14.9</v>
      </c>
      <c r="J19" s="232">
        <v>100</v>
      </c>
    </row>
    <row r="20" spans="1:10" s="4" customFormat="1" ht="45">
      <c r="A20" s="15"/>
      <c r="B20" s="230" t="s">
        <v>219</v>
      </c>
      <c r="C20" s="231">
        <v>8</v>
      </c>
      <c r="D20" s="227">
        <v>0</v>
      </c>
      <c r="E20" s="227">
        <v>8</v>
      </c>
      <c r="F20" s="227">
        <v>0</v>
      </c>
      <c r="G20" s="228">
        <f t="shared" si="1"/>
        <v>0</v>
      </c>
      <c r="H20" s="232">
        <v>199</v>
      </c>
      <c r="I20" s="232">
        <v>24.9</v>
      </c>
      <c r="J20" s="232">
        <v>146</v>
      </c>
    </row>
    <row r="21" spans="1:10" s="4" customFormat="1" ht="45">
      <c r="A21" s="15"/>
      <c r="B21" s="230" t="s">
        <v>220</v>
      </c>
      <c r="C21" s="231">
        <v>5</v>
      </c>
      <c r="D21" s="227">
        <v>0</v>
      </c>
      <c r="E21" s="227">
        <v>5</v>
      </c>
      <c r="F21" s="227">
        <v>0</v>
      </c>
      <c r="G21" s="228">
        <f t="shared" si="1"/>
        <v>0</v>
      </c>
      <c r="H21" s="232">
        <v>82</v>
      </c>
      <c r="I21" s="232">
        <v>16.4</v>
      </c>
      <c r="J21" s="232">
        <v>103</v>
      </c>
    </row>
    <row r="22" spans="1:10" s="4" customFormat="1" ht="30">
      <c r="A22" s="233" t="s">
        <v>221</v>
      </c>
      <c r="B22" s="230" t="s">
        <v>222</v>
      </c>
      <c r="C22" s="231">
        <v>12</v>
      </c>
      <c r="D22" s="227">
        <v>0</v>
      </c>
      <c r="E22" s="227">
        <v>12</v>
      </c>
      <c r="F22" s="227">
        <v>0</v>
      </c>
      <c r="G22" s="228">
        <f t="shared" si="1"/>
        <v>0</v>
      </c>
      <c r="H22" s="232">
        <v>196</v>
      </c>
      <c r="I22" s="232">
        <v>16.3</v>
      </c>
      <c r="J22" s="232">
        <v>198</v>
      </c>
    </row>
    <row r="23" spans="1:10" s="4" customFormat="1" ht="30">
      <c r="A23" s="15"/>
      <c r="B23" s="230" t="s">
        <v>223</v>
      </c>
      <c r="C23" s="231">
        <v>14</v>
      </c>
      <c r="D23" s="227">
        <v>0</v>
      </c>
      <c r="E23" s="227">
        <v>14</v>
      </c>
      <c r="F23" s="227">
        <v>0</v>
      </c>
      <c r="G23" s="228">
        <f t="shared" si="1"/>
        <v>0</v>
      </c>
      <c r="H23" s="232">
        <v>175</v>
      </c>
      <c r="I23" s="232">
        <v>12.5</v>
      </c>
      <c r="J23" s="232">
        <v>134</v>
      </c>
    </row>
    <row r="24" spans="1:10" s="4" customFormat="1" ht="30">
      <c r="A24" s="15"/>
      <c r="B24" s="230" t="s">
        <v>224</v>
      </c>
      <c r="C24" s="231">
        <v>10</v>
      </c>
      <c r="D24" s="227">
        <v>6</v>
      </c>
      <c r="E24" s="227">
        <v>4</v>
      </c>
      <c r="F24" s="227">
        <v>0</v>
      </c>
      <c r="G24" s="228">
        <f t="shared" si="1"/>
        <v>0</v>
      </c>
      <c r="H24" s="232">
        <v>223</v>
      </c>
      <c r="I24" s="232">
        <v>22.3</v>
      </c>
      <c r="J24" s="232">
        <v>152</v>
      </c>
    </row>
    <row r="25" spans="1:10" s="4" customFormat="1" ht="30">
      <c r="A25" s="15"/>
      <c r="B25" s="230" t="s">
        <v>225</v>
      </c>
      <c r="C25" s="231">
        <v>30</v>
      </c>
      <c r="D25" s="227">
        <v>7</v>
      </c>
      <c r="E25" s="227">
        <v>23</v>
      </c>
      <c r="F25" s="227">
        <v>7</v>
      </c>
      <c r="G25" s="228">
        <f t="shared" si="1"/>
        <v>0.23333333333333334</v>
      </c>
      <c r="H25" s="232">
        <v>246</v>
      </c>
      <c r="I25" s="232">
        <v>8.2</v>
      </c>
      <c r="J25" s="232">
        <v>165</v>
      </c>
    </row>
    <row r="26" spans="1:10" s="4" customFormat="1" ht="30">
      <c r="A26" s="15"/>
      <c r="B26" s="230" t="s">
        <v>226</v>
      </c>
      <c r="C26" s="231">
        <v>6</v>
      </c>
      <c r="D26" s="227">
        <v>0</v>
      </c>
      <c r="E26" s="227">
        <v>6</v>
      </c>
      <c r="F26" s="227">
        <v>0</v>
      </c>
      <c r="G26" s="228">
        <f t="shared" si="1"/>
        <v>0</v>
      </c>
      <c r="H26" s="232">
        <v>115</v>
      </c>
      <c r="I26" s="232">
        <v>19.2</v>
      </c>
      <c r="J26" s="232">
        <v>46</v>
      </c>
    </row>
    <row r="27" spans="1:10" s="4" customFormat="1" ht="45">
      <c r="A27" s="15"/>
      <c r="B27" s="230" t="s">
        <v>227</v>
      </c>
      <c r="C27" s="231">
        <v>8</v>
      </c>
      <c r="D27" s="227">
        <v>0</v>
      </c>
      <c r="E27" s="227">
        <v>8</v>
      </c>
      <c r="F27" s="227">
        <v>0</v>
      </c>
      <c r="G27" s="228">
        <f t="shared" si="1"/>
        <v>0</v>
      </c>
      <c r="H27" s="232">
        <v>105</v>
      </c>
      <c r="I27" s="232">
        <v>13.1</v>
      </c>
      <c r="J27" s="232">
        <v>121</v>
      </c>
    </row>
    <row r="28" spans="1:10" s="4" customFormat="1" ht="45">
      <c r="A28" s="15"/>
      <c r="B28" s="230" t="s">
        <v>228</v>
      </c>
      <c r="C28" s="231">
        <v>10</v>
      </c>
      <c r="D28" s="227">
        <v>0</v>
      </c>
      <c r="E28" s="227">
        <v>10</v>
      </c>
      <c r="F28" s="227">
        <v>0</v>
      </c>
      <c r="G28" s="228">
        <f t="shared" si="1"/>
        <v>0</v>
      </c>
      <c r="H28" s="232">
        <v>193</v>
      </c>
      <c r="I28" s="232">
        <v>19.3</v>
      </c>
      <c r="J28" s="232">
        <v>191</v>
      </c>
    </row>
    <row r="29" spans="1:10" s="4" customFormat="1" ht="45">
      <c r="A29" s="15"/>
      <c r="B29" s="230" t="s">
        <v>229</v>
      </c>
      <c r="C29" s="231">
        <v>6</v>
      </c>
      <c r="D29" s="227">
        <v>0</v>
      </c>
      <c r="E29" s="227">
        <v>6</v>
      </c>
      <c r="F29" s="227">
        <v>0</v>
      </c>
      <c r="G29" s="228">
        <f t="shared" si="1"/>
        <v>0</v>
      </c>
      <c r="H29" s="232">
        <v>87</v>
      </c>
      <c r="I29" s="232">
        <v>14.5</v>
      </c>
      <c r="J29" s="232">
        <v>71</v>
      </c>
    </row>
    <row r="30" spans="1:10" s="4" customFormat="1" ht="45">
      <c r="A30" s="15"/>
      <c r="B30" s="230" t="s">
        <v>230</v>
      </c>
      <c r="C30" s="231">
        <v>7</v>
      </c>
      <c r="D30" s="227">
        <v>2</v>
      </c>
      <c r="E30" s="227">
        <v>5</v>
      </c>
      <c r="F30" s="227">
        <v>2</v>
      </c>
      <c r="G30" s="228">
        <f t="shared" si="1"/>
        <v>0.2857142857142857</v>
      </c>
      <c r="H30" s="232">
        <v>103</v>
      </c>
      <c r="I30" s="232">
        <v>14.7</v>
      </c>
      <c r="J30" s="232">
        <v>82</v>
      </c>
    </row>
    <row r="31" spans="1:10" s="4" customFormat="1" ht="33">
      <c r="A31" s="233" t="s">
        <v>231</v>
      </c>
      <c r="B31" s="230" t="s">
        <v>232</v>
      </c>
      <c r="C31" s="231">
        <v>14</v>
      </c>
      <c r="D31" s="227">
        <v>2</v>
      </c>
      <c r="E31" s="227">
        <v>12</v>
      </c>
      <c r="F31" s="227">
        <v>2</v>
      </c>
      <c r="G31" s="228">
        <f t="shared" si="1"/>
        <v>0.14285714285714285</v>
      </c>
      <c r="H31" s="232">
        <v>288</v>
      </c>
      <c r="I31" s="232">
        <v>20.6</v>
      </c>
      <c r="J31" s="232">
        <v>132</v>
      </c>
    </row>
    <row r="32" spans="1:10" s="4" customFormat="1" ht="30">
      <c r="A32" s="15"/>
      <c r="B32" s="230" t="s">
        <v>233</v>
      </c>
      <c r="C32" s="231">
        <v>30</v>
      </c>
      <c r="D32" s="227">
        <v>0</v>
      </c>
      <c r="E32" s="227">
        <v>30</v>
      </c>
      <c r="F32" s="227">
        <v>0</v>
      </c>
      <c r="G32" s="228">
        <f t="shared" si="1"/>
        <v>0</v>
      </c>
      <c r="H32" s="232">
        <v>666</v>
      </c>
      <c r="I32" s="232">
        <v>22.2</v>
      </c>
      <c r="J32" s="232">
        <v>144</v>
      </c>
    </row>
    <row r="33" spans="1:10" s="4" customFormat="1" ht="45">
      <c r="A33" s="15"/>
      <c r="B33" s="230" t="s">
        <v>234</v>
      </c>
      <c r="C33" s="231">
        <v>10</v>
      </c>
      <c r="D33" s="227">
        <v>2</v>
      </c>
      <c r="E33" s="227">
        <v>8</v>
      </c>
      <c r="F33" s="227">
        <v>0</v>
      </c>
      <c r="G33" s="228">
        <f t="shared" si="1"/>
        <v>0</v>
      </c>
      <c r="H33" s="232">
        <v>262</v>
      </c>
      <c r="I33" s="232">
        <v>26.2</v>
      </c>
      <c r="J33" s="232">
        <v>153</v>
      </c>
    </row>
    <row r="34" spans="1:10" s="4" customFormat="1" ht="33">
      <c r="A34" s="234" t="s">
        <v>235</v>
      </c>
      <c r="B34" s="230" t="s">
        <v>236</v>
      </c>
      <c r="C34" s="231">
        <v>17</v>
      </c>
      <c r="D34" s="227">
        <v>4</v>
      </c>
      <c r="E34" s="227">
        <v>13</v>
      </c>
      <c r="F34" s="227">
        <v>4</v>
      </c>
      <c r="G34" s="228">
        <f t="shared" si="1"/>
        <v>0.23529411764705882</v>
      </c>
      <c r="H34" s="232">
        <v>252</v>
      </c>
      <c r="I34" s="232">
        <v>14.8</v>
      </c>
      <c r="J34" s="232">
        <v>135</v>
      </c>
    </row>
    <row r="35" spans="1:10" ht="16.5">
      <c r="A35" s="1"/>
      <c r="B35" s="1"/>
      <c r="C35" s="235"/>
      <c r="D35" s="1"/>
      <c r="E35" s="1"/>
      <c r="F35" s="1"/>
      <c r="G35" s="1"/>
      <c r="H35" s="1"/>
      <c r="I35" s="1"/>
      <c r="J35" s="1"/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2014-04-03T08:28:10Z</cp:lastPrinted>
  <dcterms:created xsi:type="dcterms:W3CDTF">2013-05-04T05:35:48Z</dcterms:created>
  <dcterms:modified xsi:type="dcterms:W3CDTF">2014-04-09T07:29:16Z</dcterms:modified>
  <cp:category/>
  <cp:version/>
  <cp:contentType/>
  <cp:contentStatus/>
</cp:coreProperties>
</file>